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5480" windowHeight="7995" firstSheet="6" activeTab="8"/>
  </bookViews>
  <sheets>
    <sheet name="Fogy.Élők Int. Űrhajós u. 6." sheetId="4" r:id="rId1"/>
    <sheet name="ESZI Teleki u. 19" sheetId="18" r:id="rId2"/>
    <sheet name="PMH Nk. Erzsébet tér 7." sheetId="34" r:id="rId3"/>
    <sheet name="Halis Könyvt. Nk. Kálvin tér 5" sheetId="72" r:id="rId4"/>
    <sheet name="Batthyány Gim.Nk.Sugár u. 7-9" sheetId="104" r:id="rId5"/>
    <sheet name="Kult.Közp.Nk.Széchenyi tér 5-9 " sheetId="116" r:id="rId6"/>
    <sheet name="Medgyaszay Ház Nk. Sugár u. 5." sheetId="110" r:id="rId7"/>
    <sheet name="Kanizsa Uszoda Kft. Vécsey u. 4" sheetId="119" r:id="rId8"/>
    <sheet name="Összesen" sheetId="12" r:id="rId9"/>
    <sheet name="Várható havi felh 20 feletti." sheetId="27" r:id="rId10"/>
  </sheets>
  <definedNames>
    <definedName name="_xlnm.Print_Titles" localSheetId="8">Összesen!$5:$5</definedName>
  </definedNames>
  <calcPr calcId="114210" fullCalcOnLoad="1"/>
</workbook>
</file>

<file path=xl/calcChain.xml><?xml version="1.0" encoding="utf-8"?>
<calcChain xmlns="http://schemas.openxmlformats.org/spreadsheetml/2006/main">
  <c r="B20" i="119"/>
  <c r="G14" i="12"/>
  <c r="F14"/>
  <c r="E20" i="119"/>
  <c r="E13" i="12"/>
  <c r="C12" i="27"/>
  <c r="C13"/>
  <c r="C14"/>
  <c r="C15"/>
  <c r="C16"/>
  <c r="C11"/>
  <c r="C6"/>
  <c r="C7"/>
  <c r="C8"/>
  <c r="C9"/>
  <c r="C10"/>
  <c r="C5"/>
  <c r="E8" i="12"/>
  <c r="F19" i="1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F20"/>
  <c r="D20"/>
  <c r="B5" i="27"/>
  <c r="B6"/>
  <c r="B7"/>
  <c r="B8"/>
  <c r="B9"/>
  <c r="B10"/>
  <c r="B11"/>
  <c r="B12"/>
  <c r="B13"/>
  <c r="B14"/>
  <c r="B15"/>
  <c r="B16"/>
  <c r="D15"/>
  <c r="D9"/>
  <c r="E20" i="110"/>
  <c r="B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E20" i="116"/>
  <c r="B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E20" i="104"/>
  <c r="B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E20" i="72"/>
  <c r="B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E20" i="34"/>
  <c r="F20"/>
  <c r="B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E20" i="18"/>
  <c r="B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E20" i="4"/>
  <c r="B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F20"/>
  <c r="E6" i="12"/>
  <c r="F20" i="110"/>
  <c r="E12" i="12"/>
  <c r="F20" i="116"/>
  <c r="E11" i="12"/>
  <c r="F20" i="72"/>
  <c r="E9" i="12"/>
  <c r="F20" i="104"/>
  <c r="E10" i="12"/>
  <c r="F20" i="18"/>
  <c r="E7" i="12"/>
  <c r="E14"/>
  <c r="C17" i="27"/>
  <c r="D20" i="4"/>
  <c r="D20" i="110"/>
  <c r="D20" i="116"/>
  <c r="D20" i="104"/>
  <c r="D20" i="72"/>
  <c r="D20" i="34"/>
  <c r="D20" i="18"/>
  <c r="D13" i="27"/>
  <c r="D12"/>
  <c r="D10"/>
  <c r="D14"/>
  <c r="D11"/>
  <c r="D7"/>
  <c r="D16"/>
  <c r="D8"/>
  <c r="D6"/>
  <c r="D5"/>
  <c r="D17"/>
  <c r="B17"/>
</calcChain>
</file>

<file path=xl/sharedStrings.xml><?xml version="1.0" encoding="utf-8"?>
<sst xmlns="http://schemas.openxmlformats.org/spreadsheetml/2006/main" count="260" uniqueCount="87">
  <si>
    <t>Időszak</t>
  </si>
  <si>
    <t>2010 május</t>
  </si>
  <si>
    <t>2010 április</t>
  </si>
  <si>
    <t>2010 március</t>
  </si>
  <si>
    <t>2010 február</t>
  </si>
  <si>
    <t>2010 január</t>
  </si>
  <si>
    <t>Összesen</t>
  </si>
  <si>
    <t>-</t>
  </si>
  <si>
    <t>2010 november</t>
  </si>
  <si>
    <t>2010 június</t>
  </si>
  <si>
    <t>Fogyasztási helyek</t>
  </si>
  <si>
    <t>1. melléklet</t>
  </si>
  <si>
    <t>Havi földgáz fogyasztás m3/hó</t>
  </si>
  <si>
    <t>2/1. melléklet</t>
  </si>
  <si>
    <t>Lekötött teljesítmény m3/h:</t>
  </si>
  <si>
    <t>2/2. melléklet</t>
  </si>
  <si>
    <t>2/3. melléklet</t>
  </si>
  <si>
    <t>2/4. melléklet</t>
  </si>
  <si>
    <t>2/5. melléklet</t>
  </si>
  <si>
    <t>2/6. melléklet</t>
  </si>
  <si>
    <t>2/7. melléklet</t>
  </si>
  <si>
    <t>2/8. melléklet</t>
  </si>
  <si>
    <t>2010 július</t>
  </si>
  <si>
    <t>2010 augusztus</t>
  </si>
  <si>
    <t>2010 szeptember</t>
  </si>
  <si>
    <t>2010 október</t>
  </si>
  <si>
    <t>2010 december</t>
  </si>
  <si>
    <t>1.1. melléklet</t>
  </si>
  <si>
    <t>Várható földgáz fogyasztás min. m3/hó</t>
  </si>
  <si>
    <t>Várható földgáz fogyasztás m3/hó</t>
  </si>
  <si>
    <t>Várható földgáz fogyasztás max. m3/hó</t>
  </si>
  <si>
    <t>Várható havi min. felhasználás m3/hó</t>
  </si>
  <si>
    <t>Várható havi felhasználás m3/hó</t>
  </si>
  <si>
    <t>Várható havi max. felhasználás m3/hó</t>
  </si>
  <si>
    <t>Június</t>
  </si>
  <si>
    <t>Július</t>
  </si>
  <si>
    <t>Augusztus</t>
  </si>
  <si>
    <t>Szeptember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</si>
  <si>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</si>
  <si>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</si>
  <si>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</si>
  <si>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</si>
  <si>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</si>
  <si>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</si>
  <si>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</si>
  <si>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</si>
  <si>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Hó</t>
  </si>
  <si>
    <t>mérő gyári szám</t>
  </si>
  <si>
    <t>POD</t>
  </si>
  <si>
    <t>Ssz.</t>
  </si>
  <si>
    <t>POD azonosító</t>
  </si>
  <si>
    <t>Besorolás</t>
  </si>
  <si>
    <t>39N040151092000N</t>
  </si>
  <si>
    <t>39N0401219190000</t>
  </si>
  <si>
    <t>Polgármesteri Hivatal Nagykanizsa, Erzsébet tér 7. (20-100 m3/h között)</t>
  </si>
  <si>
    <t>39N040164612000X</t>
  </si>
  <si>
    <t>39N0401646120006</t>
  </si>
  <si>
    <t>39N040135266000U</t>
  </si>
  <si>
    <t>Batthyány Lajos Gimnázium Nagykanizsa, Sugár u. 7-9. (20-100 m3/h között)</t>
  </si>
  <si>
    <t>39N040151387000K</t>
  </si>
  <si>
    <t>Kanizsai Kultúrális Központ Nagykanizsa, Széchenyi tér 5-9. (20-100 m3/h között)</t>
  </si>
  <si>
    <t>39N0402109040001</t>
  </si>
  <si>
    <t>Kanizsai Kulturális Központ Medgyaszay Ház Nagykanizsa, Sugár u. 5. (20-100 m3/h között)</t>
  </si>
  <si>
    <t>1133544, 1140534</t>
  </si>
  <si>
    <t>39N040293553000J</t>
  </si>
  <si>
    <t>Nagykanizsa Megyei Jogú Város Intézményei várható havi földgáz felhasználása 20-100 m3/h közötti kategóriában</t>
  </si>
  <si>
    <t>Nagykanizsa Megyei Jogú Város Intézményei éves földgáz felhasználása és lekötött teljesítménye</t>
  </si>
  <si>
    <t>20-100 m³/h között</t>
  </si>
  <si>
    <t>Polgármesteri Hivatal Nagykanizsa, Erzsébet tér 7.</t>
  </si>
  <si>
    <t>Halis István Városi Könyvtár Nagykanizsa, Kálvin tér 5.</t>
  </si>
  <si>
    <t>Batthyány Lajos Gimnázium Nagykanizsa, Sugár u. 7-9.</t>
  </si>
  <si>
    <t>Kanizsai Kulturális Központ Medgyaszay Ház Nagykanizsa, Sugár u. 5.</t>
  </si>
  <si>
    <t>Kanizsa Uszoda Kft. Nagykanizsa, Vécsey u. 4.</t>
  </si>
  <si>
    <t>39N0402103380001</t>
  </si>
  <si>
    <t>Kanizsa Uszoda Szolgáltató Kft. Nagykanizsa, Vécsey utca 4. ( 20- 100 m3/h)</t>
  </si>
  <si>
    <t>Lekötött/gáz-mérő teljesítmény m3/h</t>
  </si>
  <si>
    <t>Fogyatékkal Élők Intézménye Nagykanizsa, Űrhajós u. 6.</t>
  </si>
  <si>
    <t>Egyesített Szociális Intézmény Nagykanizsa, Teleki u. 19/b.</t>
  </si>
  <si>
    <t>Kanizsai Kulturális Központ HSMK Nagykanizsa, Széchenyi tér 5-9.</t>
  </si>
  <si>
    <t>Nem megszakít-ható csúcsteljesít-mény m3/h</t>
  </si>
  <si>
    <t>Elosztói engedélyes</t>
  </si>
  <si>
    <t xml:space="preserve">e.on </t>
  </si>
  <si>
    <t>Tervezett éves földgáz fogyasztás m3/év</t>
  </si>
  <si>
    <t>Fogyatékkal Élők Intézménye Nagykanizsa, Űrhajós u. 6. (20-100 m3/h között)</t>
  </si>
  <si>
    <t>Egyesített Szociális Intézmény Nagykanizsa, Teleki u. 19/b. (20-100 m3/h között)</t>
  </si>
  <si>
    <t>Halis István Városi Könyvtár Nagykanizsa, Kálvin tér 5. (20-100 m3/h között)</t>
  </si>
  <si>
    <t>2012 havi földgáz fogyasztás m3/hó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</si>
</sst>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1"/>
      <color indexed="8"/>
      <name val="Georgia"/>
      <family val="1"/>
      <charset val="238"/>
    </font>
    <font>
      <b/>
      <sz val="11"/>
      <color indexed="8"/>
      <name val="Georgia"/>
      <family val="1"/>
      <charset val="238"/>
    </font>
    <font>
      <b/>
      <sz val="12"/>
      <color indexed="8"/>
      <name val="Georgia"/>
      <family val="1"/>
      <charset val="238"/>
    </font>
    <font>
      <b/>
      <sz val="9"/>
      <color indexed="8"/>
      <name val="Georg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3" fontId="1" fillId="0" borderId="3" xfId="0" applyNumberFormat="1" applyFont="1" applyBorder="1" applyAlignment="1">
      <alignment horizontal="center"/>
    </xf>
    <xf numFmtId="0" fontId="2" fillId="0" borderId="2" xfId="0" applyFont="1" applyBorder="1"/>
    <xf numFmtId="3" fontId="2" fillId="0" borderId="2" xfId="0" applyNumberFormat="1" applyFont="1" applyBorder="1" applyAlignment="1">
      <alignment horizontal="center"/>
    </xf>
    <xf numFmtId="0" fontId="1" fillId="0" borderId="4" xfId="0" applyFont="1" applyBorder="1"/>
    <xf numFmtId="0" fontId="1" fillId="0" borderId="0" xfId="0" applyFont="1" applyAlignment="1">
      <alignment vertical="center"/>
    </xf>
    <xf numFmtId="3" fontId="1" fillId="0" borderId="4" xfId="0" applyNumberFormat="1" applyFont="1" applyBorder="1" applyAlignment="1">
      <alignment horizontal="center"/>
    </xf>
    <xf numFmtId="3" fontId="1" fillId="0" borderId="1" xfId="0" applyNumberFormat="1" applyFont="1" applyBorder="1"/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/>
    </xf>
    <xf numFmtId="3" fontId="1" fillId="0" borderId="4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Border="1"/>
    <xf numFmtId="3" fontId="2" fillId="0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/>
    <xf numFmtId="3" fontId="1" fillId="0" borderId="3" xfId="0" applyNumberFormat="1" applyFont="1" applyBorder="1"/>
    <xf numFmtId="3" fontId="2" fillId="0" borderId="2" xfId="0" applyNumberFormat="1" applyFont="1" applyBorder="1"/>
    <xf numFmtId="0" fontId="2" fillId="0" borderId="2" xfId="0" applyFont="1" applyBorder="1" applyAlignment="1">
      <alignment horizontal="right"/>
    </xf>
    <xf numFmtId="0" fontId="1" fillId="2" borderId="1" xfId="0" applyFont="1" applyFill="1" applyBorder="1"/>
    <xf numFmtId="0" fontId="1" fillId="0" borderId="4" xfId="0" applyFont="1" applyFill="1" applyBorder="1"/>
    <xf numFmtId="0" fontId="2" fillId="0" borderId="2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B8" sqref="B8:B9"/>
    </sheetView>
  </sheetViews>
  <sheetFormatPr defaultRowHeight="14.25"/>
  <cols>
    <col min="1" max="1" width="28.28515625" style="1" customWidth="1"/>
    <col min="2" max="2" width="17.7109375" style="1" customWidth="1"/>
    <col min="3" max="3" width="7.42578125" style="1" customWidth="1"/>
    <col min="4" max="4" width="13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>
      <c r="C1" s="1" t="s">
        <v>13</v>
      </c>
    </row>
    <row r="3" spans="1:6" ht="27" customHeight="1">
      <c r="A3" s="40" t="s">
        <v>83</v>
      </c>
      <c r="B3" s="40"/>
      <c r="C3" s="40"/>
      <c r="D3" s="40"/>
      <c r="E3" s="40"/>
      <c r="F3" s="40"/>
    </row>
    <row r="4" spans="1:6" ht="18" customHeight="1">
      <c r="A4" s="3"/>
      <c r="B4" s="5"/>
      <c r="C4" s="5"/>
    </row>
    <row r="5" spans="1:6" ht="19.5" customHeight="1">
      <c r="A5" s="15" t="s">
        <v>14</v>
      </c>
      <c r="B5" s="23">
        <v>25</v>
      </c>
      <c r="C5" s="23"/>
    </row>
    <row r="6" spans="1:6" ht="19.5" customHeight="1" thickBot="1">
      <c r="A6" s="15" t="s">
        <v>47</v>
      </c>
      <c r="B6" s="23">
        <v>908208967</v>
      </c>
      <c r="C6" s="23"/>
    </row>
    <row r="7" spans="1:6" s="4" customFormat="1" ht="72.75" thickTop="1" thickBot="1">
      <c r="A7" s="9" t="s">
        <v>0</v>
      </c>
      <c r="B7" s="9" t="s">
        <v>86</v>
      </c>
      <c r="C7" s="18"/>
      <c r="D7" s="9" t="s">
        <v>28</v>
      </c>
      <c r="E7" s="9" t="s">
        <v>29</v>
      </c>
      <c r="F7" s="9" t="s">
        <v>30</v>
      </c>
    </row>
    <row r="8" spans="1:6" ht="24" customHeight="1" thickTop="1">
      <c r="A8" s="7" t="s">
        <v>41</v>
      </c>
      <c r="B8" s="6">
        <v>2980</v>
      </c>
      <c r="C8" s="16"/>
      <c r="D8" s="6">
        <f t="shared" ref="D8:D20" si="0">E8*0.8</f>
        <v>2384</v>
      </c>
      <c r="E8" s="6">
        <v>2980</v>
      </c>
      <c r="F8" s="6">
        <f t="shared" ref="F8:F20" si="1">E8*1.2</f>
        <v>3576</v>
      </c>
    </row>
    <row r="9" spans="1:6" ht="24" customHeight="1">
      <c r="A9" s="7" t="s">
        <v>42</v>
      </c>
      <c r="B9" s="6">
        <v>6548</v>
      </c>
      <c r="C9" s="16"/>
      <c r="D9" s="6">
        <f t="shared" si="0"/>
        <v>5240</v>
      </c>
      <c r="E9" s="6">
        <v>6550</v>
      </c>
      <c r="F9" s="6">
        <f t="shared" si="1"/>
        <v>7860</v>
      </c>
    </row>
    <row r="10" spans="1:6" ht="24" customHeight="1">
      <c r="A10" s="7" t="s">
        <v>43</v>
      </c>
      <c r="B10" s="6">
        <v>2397</v>
      </c>
      <c r="C10" s="16"/>
      <c r="D10" s="6">
        <f t="shared" si="0"/>
        <v>1920</v>
      </c>
      <c r="E10" s="6">
        <v>2400</v>
      </c>
      <c r="F10" s="6">
        <f t="shared" si="1"/>
        <v>2880</v>
      </c>
    </row>
    <row r="11" spans="1:6" ht="24" customHeight="1">
      <c r="A11" s="7" t="s">
        <v>44</v>
      </c>
      <c r="B11" s="6">
        <v>2259</v>
      </c>
      <c r="C11" s="16"/>
      <c r="D11" s="6">
        <f t="shared" si="0"/>
        <v>1808</v>
      </c>
      <c r="E11" s="6">
        <v>2260</v>
      </c>
      <c r="F11" s="6">
        <f t="shared" si="1"/>
        <v>2712</v>
      </c>
    </row>
    <row r="12" spans="1:6" ht="24" customHeight="1">
      <c r="A12" s="7" t="s">
        <v>45</v>
      </c>
      <c r="B12" s="6">
        <v>1268</v>
      </c>
      <c r="C12" s="16"/>
      <c r="D12" s="6">
        <f t="shared" si="0"/>
        <v>1016</v>
      </c>
      <c r="E12" s="6">
        <v>1270</v>
      </c>
      <c r="F12" s="6">
        <f t="shared" si="1"/>
        <v>1524</v>
      </c>
    </row>
    <row r="13" spans="1:6" ht="24" customHeight="1">
      <c r="A13" s="7" t="s">
        <v>34</v>
      </c>
      <c r="B13" s="6">
        <v>812</v>
      </c>
      <c r="C13" s="16"/>
      <c r="D13" s="6">
        <f t="shared" si="0"/>
        <v>648</v>
      </c>
      <c r="E13" s="6">
        <v>810</v>
      </c>
      <c r="F13" s="6">
        <f t="shared" si="1"/>
        <v>972</v>
      </c>
    </row>
    <row r="14" spans="1:6" ht="24" customHeight="1">
      <c r="A14" s="7" t="s">
        <v>35</v>
      </c>
      <c r="B14" s="6">
        <v>1200</v>
      </c>
      <c r="C14" s="16"/>
      <c r="D14" s="6">
        <f t="shared" si="0"/>
        <v>960</v>
      </c>
      <c r="E14" s="6">
        <v>1200</v>
      </c>
      <c r="F14" s="6">
        <f t="shared" si="1"/>
        <v>1440</v>
      </c>
    </row>
    <row r="15" spans="1:6" ht="24" customHeight="1">
      <c r="A15" s="7" t="s">
        <v>36</v>
      </c>
      <c r="B15" s="6">
        <v>1381</v>
      </c>
      <c r="C15" s="16"/>
      <c r="D15" s="6">
        <f t="shared" si="0"/>
        <v>1104</v>
      </c>
      <c r="E15" s="6">
        <v>1380</v>
      </c>
      <c r="F15" s="6">
        <f t="shared" si="1"/>
        <v>1656</v>
      </c>
    </row>
    <row r="16" spans="1:6" ht="24" customHeight="1">
      <c r="A16" s="7" t="s">
        <v>37</v>
      </c>
      <c r="B16" s="6">
        <v>623</v>
      </c>
      <c r="C16" s="16"/>
      <c r="D16" s="6">
        <f t="shared" si="0"/>
        <v>496</v>
      </c>
      <c r="E16" s="6">
        <v>620</v>
      </c>
      <c r="F16" s="6">
        <f t="shared" si="1"/>
        <v>744</v>
      </c>
    </row>
    <row r="17" spans="1:6" ht="24" customHeight="1">
      <c r="A17" s="7" t="s">
        <v>38</v>
      </c>
      <c r="B17" s="6">
        <v>2432</v>
      </c>
      <c r="C17" s="16"/>
      <c r="D17" s="6">
        <f t="shared" si="0"/>
        <v>1944</v>
      </c>
      <c r="E17" s="6">
        <v>2430</v>
      </c>
      <c r="F17" s="6">
        <f t="shared" si="1"/>
        <v>2916</v>
      </c>
    </row>
    <row r="18" spans="1:6" ht="24" customHeight="1">
      <c r="A18" s="7" t="s">
        <v>39</v>
      </c>
      <c r="B18" s="11">
        <v>2989</v>
      </c>
      <c r="C18" s="16"/>
      <c r="D18" s="11">
        <f t="shared" si="0"/>
        <v>2392</v>
      </c>
      <c r="E18" s="11">
        <v>2990</v>
      </c>
      <c r="F18" s="11">
        <f t="shared" si="1"/>
        <v>3588</v>
      </c>
    </row>
    <row r="19" spans="1:6" ht="24" customHeight="1" thickBot="1">
      <c r="A19" s="7" t="s">
        <v>40</v>
      </c>
      <c r="B19" s="11">
        <v>2939</v>
      </c>
      <c r="C19" s="16"/>
      <c r="D19" s="11">
        <f t="shared" si="0"/>
        <v>2352</v>
      </c>
      <c r="E19" s="11">
        <v>2940</v>
      </c>
      <c r="F19" s="11">
        <f t="shared" si="1"/>
        <v>3528</v>
      </c>
    </row>
    <row r="20" spans="1:6" ht="33.75" customHeight="1" thickTop="1" thickBot="1">
      <c r="A20" s="12" t="s">
        <v>6</v>
      </c>
      <c r="B20" s="13">
        <f>SUM(B8:B19)</f>
        <v>27828</v>
      </c>
      <c r="C20" s="19"/>
      <c r="D20" s="13">
        <f t="shared" si="0"/>
        <v>22264</v>
      </c>
      <c r="E20" s="13">
        <f>SUM(E8:E19)</f>
        <v>27830</v>
      </c>
      <c r="F20" s="13">
        <f t="shared" si="1"/>
        <v>33396</v>
      </c>
    </row>
    <row r="21" spans="1:6" ht="15" thickTop="1">
      <c r="B21" s="2"/>
    </row>
    <row r="23" spans="1:6">
      <c r="A23" s="1" t="s">
        <v>48</v>
      </c>
      <c r="B23" s="41" t="s">
        <v>52</v>
      </c>
      <c r="C23" s="41"/>
    </row>
    <row r="24" spans="1:6">
      <c r="B24" s="41"/>
      <c r="C24" s="41"/>
    </row>
  </sheetData>
  <mergeCells count="3">
    <mergeCell ref="A3:F3"/>
    <mergeCell ref="B23:C23"/>
    <mergeCell ref="B24:C24"/>
  </mergeCells>
  <phoneticPr fontId="0" type="noConversion"/>
  <printOptions horizontalCentered="1"/>
  <pageMargins left="0.55000000000000004" right="0.36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22"/>
  <sheetViews>
    <sheetView topLeftCell="A4" workbookViewId="0">
      <selection activeCell="F16" sqref="F16"/>
    </sheetView>
  </sheetViews>
  <sheetFormatPr defaultRowHeight="14.25"/>
  <cols>
    <col min="1" max="1" width="45.140625" style="1" customWidth="1"/>
    <col min="2" max="4" width="13.140625" style="1" customWidth="1"/>
    <col min="5" max="5" width="11.85546875" style="1" customWidth="1"/>
    <col min="6" max="16384" width="9.140625" style="1"/>
  </cols>
  <sheetData>
    <row r="1" spans="1:5">
      <c r="D1" s="1" t="s">
        <v>27</v>
      </c>
    </row>
    <row r="2" spans="1:5" ht="18" customHeight="1">
      <c r="C2" s="2"/>
      <c r="D2" s="2"/>
      <c r="E2" s="2"/>
    </row>
    <row r="3" spans="1:5" s="4" customFormat="1" ht="48" customHeight="1" thickBot="1">
      <c r="A3" s="43" t="s">
        <v>65</v>
      </c>
      <c r="B3" s="43"/>
      <c r="C3" s="43"/>
      <c r="D3" s="43"/>
      <c r="E3" s="31"/>
    </row>
    <row r="4" spans="1:5" ht="61.5" customHeight="1" thickTop="1" thickBot="1">
      <c r="A4" s="21" t="s">
        <v>0</v>
      </c>
      <c r="B4" s="22" t="s">
        <v>31</v>
      </c>
      <c r="C4" s="22" t="s">
        <v>32</v>
      </c>
      <c r="D4" s="22" t="s">
        <v>33</v>
      </c>
    </row>
    <row r="5" spans="1:5" ht="18" customHeight="1" thickTop="1">
      <c r="A5" s="14" t="s">
        <v>35</v>
      </c>
      <c r="B5" s="20">
        <f>C5*0.8</f>
        <v>3280</v>
      </c>
      <c r="C5" s="20">
        <f ca="1">'Fogy.Élők Int. Űrhajós u. 6.'!E14+'ESZI Teleki u. 19'!E14+'PMH Nk. Erzsébet tér 7.'!E14+'Halis Könyvt. Nk. Kálvin tér 5'!E14+'Batthyány Gim.Nk.Sugár u. 7-9'!E14+'Kult.Közp.Nk.Széchenyi tér 5-9 '!E14+'Medgyaszay Ház Nk. Sugár u. 5.'!E14+'Kanizsa Uszoda Kft. Vécsey u. 4'!E14</f>
        <v>4100</v>
      </c>
      <c r="D5" s="20">
        <f>C5*1.2</f>
        <v>4920</v>
      </c>
    </row>
    <row r="6" spans="1:5" ht="18" customHeight="1">
      <c r="A6" s="7" t="s">
        <v>36</v>
      </c>
      <c r="B6" s="17">
        <f t="shared" ref="B6:B16" si="0">C6*0.8</f>
        <v>3596</v>
      </c>
      <c r="C6" s="17">
        <f ca="1">'Fogy.Élők Int. Űrhajós u. 6.'!E15+'ESZI Teleki u. 19'!E15+'PMH Nk. Erzsébet tér 7.'!E15+'Halis Könyvt. Nk. Kálvin tér 5'!E15+'Batthyány Gim.Nk.Sugár u. 7-9'!E15+'Kult.Közp.Nk.Széchenyi tér 5-9 '!E15+'Medgyaszay Ház Nk. Sugár u. 5.'!E15+'Kanizsa Uszoda Kft. Vécsey u. 4'!E15</f>
        <v>4495</v>
      </c>
      <c r="D6" s="17">
        <f t="shared" ref="D6:D16" si="1">C6*1.2</f>
        <v>5394</v>
      </c>
    </row>
    <row r="7" spans="1:5" ht="18" customHeight="1">
      <c r="A7" s="7" t="s">
        <v>37</v>
      </c>
      <c r="B7" s="17">
        <f t="shared" si="0"/>
        <v>7880</v>
      </c>
      <c r="C7" s="17">
        <f ca="1">'Fogy.Élők Int. Űrhajós u. 6.'!E16+'ESZI Teleki u. 19'!E16+'PMH Nk. Erzsébet tér 7.'!E16+'Halis Könyvt. Nk. Kálvin tér 5'!E16+'Batthyány Gim.Nk.Sugár u. 7-9'!E16+'Kult.Közp.Nk.Széchenyi tér 5-9 '!E16+'Medgyaszay Ház Nk. Sugár u. 5.'!E16+'Kanizsa Uszoda Kft. Vécsey u. 4'!E16</f>
        <v>9850</v>
      </c>
      <c r="D7" s="17">
        <f t="shared" si="1"/>
        <v>11820</v>
      </c>
    </row>
    <row r="8" spans="1:5" ht="18" customHeight="1">
      <c r="A8" s="7" t="s">
        <v>38</v>
      </c>
      <c r="B8" s="17">
        <f t="shared" si="0"/>
        <v>14896</v>
      </c>
      <c r="C8" s="17">
        <f ca="1">'Fogy.Élők Int. Űrhajós u. 6.'!E17+'ESZI Teleki u. 19'!E17+'PMH Nk. Erzsébet tér 7.'!E17+'Halis Könyvt. Nk. Kálvin tér 5'!E17+'Batthyány Gim.Nk.Sugár u. 7-9'!E17+'Kult.Közp.Nk.Széchenyi tér 5-9 '!E17+'Medgyaszay Ház Nk. Sugár u. 5.'!E17+'Kanizsa Uszoda Kft. Vécsey u. 4'!E17</f>
        <v>18620</v>
      </c>
      <c r="D8" s="17">
        <f t="shared" si="1"/>
        <v>22344</v>
      </c>
    </row>
    <row r="9" spans="1:5" ht="18" customHeight="1">
      <c r="A9" s="7" t="s">
        <v>39</v>
      </c>
      <c r="B9" s="17">
        <f t="shared" si="0"/>
        <v>25696</v>
      </c>
      <c r="C9" s="17">
        <f ca="1">'Fogy.Élők Int. Űrhajós u. 6.'!E18+'ESZI Teleki u. 19'!E18+'PMH Nk. Erzsébet tér 7.'!E18+'Halis Könyvt. Nk. Kálvin tér 5'!E18+'Batthyány Gim.Nk.Sugár u. 7-9'!E18+'Kult.Közp.Nk.Széchenyi tér 5-9 '!E18+'Medgyaszay Ház Nk. Sugár u. 5.'!E18+'Kanizsa Uszoda Kft. Vécsey u. 4'!E18</f>
        <v>32120</v>
      </c>
      <c r="D9" s="17">
        <f t="shared" si="1"/>
        <v>38544</v>
      </c>
    </row>
    <row r="10" spans="1:5" ht="18" customHeight="1">
      <c r="A10" s="7" t="s">
        <v>40</v>
      </c>
      <c r="B10" s="17">
        <f t="shared" si="0"/>
        <v>42284</v>
      </c>
      <c r="C10" s="17">
        <f ca="1">'Fogy.Élők Int. Űrhajós u. 6.'!E19+'ESZI Teleki u. 19'!E19+'PMH Nk. Erzsébet tér 7.'!E19+'Halis Könyvt. Nk. Kálvin tér 5'!E19+'Batthyány Gim.Nk.Sugár u. 7-9'!E19+'Kult.Közp.Nk.Széchenyi tér 5-9 '!E19+'Medgyaszay Ház Nk. Sugár u. 5.'!E19+'Kanizsa Uszoda Kft. Vécsey u. 4'!E19</f>
        <v>52855</v>
      </c>
      <c r="D10" s="17">
        <f t="shared" si="1"/>
        <v>63426</v>
      </c>
    </row>
    <row r="11" spans="1:5" ht="18" customHeight="1">
      <c r="A11" s="7" t="s">
        <v>41</v>
      </c>
      <c r="B11" s="17">
        <f t="shared" si="0"/>
        <v>45956</v>
      </c>
      <c r="C11" s="17">
        <f ca="1">'Fogy.Élők Int. Űrhajós u. 6.'!E8+'ESZI Teleki u. 19'!E8+'PMH Nk. Erzsébet tér 7.'!E8+'Halis Könyvt. Nk. Kálvin tér 5'!E8+'Batthyány Gim.Nk.Sugár u. 7-9'!E8+'Kult.Közp.Nk.Széchenyi tér 5-9 '!E8+'Medgyaszay Ház Nk. Sugár u. 5.'!E8+'Kanizsa Uszoda Kft. Vécsey u. 4'!E8</f>
        <v>57445</v>
      </c>
      <c r="D11" s="17">
        <f t="shared" si="1"/>
        <v>68934</v>
      </c>
    </row>
    <row r="12" spans="1:5" ht="18" customHeight="1">
      <c r="A12" s="7" t="s">
        <v>42</v>
      </c>
      <c r="B12" s="17">
        <f t="shared" si="0"/>
        <v>51072</v>
      </c>
      <c r="C12" s="17">
        <f ca="1">'Fogy.Élők Int. Űrhajós u. 6.'!E9+'ESZI Teleki u. 19'!E9+'PMH Nk. Erzsébet tér 7.'!E9+'Halis Könyvt. Nk. Kálvin tér 5'!E9+'Batthyány Gim.Nk.Sugár u. 7-9'!E9+'Kult.Közp.Nk.Széchenyi tér 5-9 '!E9+'Medgyaszay Ház Nk. Sugár u. 5.'!E9+'Kanizsa Uszoda Kft. Vécsey u. 4'!E9</f>
        <v>63840</v>
      </c>
      <c r="D12" s="17">
        <f t="shared" si="1"/>
        <v>76608</v>
      </c>
    </row>
    <row r="13" spans="1:5" ht="18" customHeight="1">
      <c r="A13" s="7" t="s">
        <v>43</v>
      </c>
      <c r="B13" s="17">
        <f t="shared" si="0"/>
        <v>28136</v>
      </c>
      <c r="C13" s="17">
        <f ca="1">'Fogy.Élők Int. Űrhajós u. 6.'!E10+'ESZI Teleki u. 19'!E10+'PMH Nk. Erzsébet tér 7.'!E10+'Halis Könyvt. Nk. Kálvin tér 5'!E10+'Batthyány Gim.Nk.Sugár u. 7-9'!E10+'Kult.Közp.Nk.Széchenyi tér 5-9 '!E10+'Medgyaszay Ház Nk. Sugár u. 5.'!E10+'Kanizsa Uszoda Kft. Vécsey u. 4'!E10</f>
        <v>35170</v>
      </c>
      <c r="D13" s="17">
        <f t="shared" si="1"/>
        <v>42204</v>
      </c>
    </row>
    <row r="14" spans="1:5" ht="18" customHeight="1">
      <c r="A14" s="7" t="s">
        <v>44</v>
      </c>
      <c r="B14" s="17">
        <f t="shared" si="0"/>
        <v>20612</v>
      </c>
      <c r="C14" s="17">
        <f ca="1">'Fogy.Élők Int. Űrhajós u. 6.'!E11+'ESZI Teleki u. 19'!E11+'PMH Nk. Erzsébet tér 7.'!E11+'Halis Könyvt. Nk. Kálvin tér 5'!E11+'Batthyány Gim.Nk.Sugár u. 7-9'!E11+'Kult.Közp.Nk.Széchenyi tér 5-9 '!E11+'Medgyaszay Ház Nk. Sugár u. 5.'!E11+'Kanizsa Uszoda Kft. Vécsey u. 4'!E11</f>
        <v>25765</v>
      </c>
      <c r="D14" s="17">
        <f t="shared" si="1"/>
        <v>30918</v>
      </c>
    </row>
    <row r="15" spans="1:5" ht="18" customHeight="1">
      <c r="A15" s="7" t="s">
        <v>45</v>
      </c>
      <c r="B15" s="17">
        <f t="shared" si="0"/>
        <v>10332</v>
      </c>
      <c r="C15" s="17">
        <f ca="1">'Fogy.Élők Int. Űrhajós u. 6.'!E12+'ESZI Teleki u. 19'!E12+'PMH Nk. Erzsébet tér 7.'!E12+'Halis Könyvt. Nk. Kálvin tér 5'!E12+'Batthyány Gim.Nk.Sugár u. 7-9'!E12+'Kult.Közp.Nk.Széchenyi tér 5-9 '!E12+'Medgyaszay Ház Nk. Sugár u. 5.'!E12+'Kanizsa Uszoda Kft. Vécsey u. 4'!E12</f>
        <v>12915</v>
      </c>
      <c r="D15" s="17">
        <f t="shared" si="1"/>
        <v>15498</v>
      </c>
    </row>
    <row r="16" spans="1:5" ht="18" customHeight="1" thickBot="1">
      <c r="A16" s="10" t="s">
        <v>34</v>
      </c>
      <c r="B16" s="32">
        <f t="shared" si="0"/>
        <v>5732</v>
      </c>
      <c r="C16" s="17">
        <f ca="1">'Fogy.Élők Int. Űrhajós u. 6.'!E13+'ESZI Teleki u. 19'!E13+'PMH Nk. Erzsébet tér 7.'!E13+'Halis Könyvt. Nk. Kálvin tér 5'!E13+'Batthyány Gim.Nk.Sugár u. 7-9'!E13+'Kult.Közp.Nk.Széchenyi tér 5-9 '!E13+'Medgyaszay Ház Nk. Sugár u. 5.'!E13+'Kanizsa Uszoda Kft. Vécsey u. 4'!E13</f>
        <v>7165</v>
      </c>
      <c r="D16" s="32">
        <f t="shared" si="1"/>
        <v>8598</v>
      </c>
    </row>
    <row r="17" spans="1:4" ht="18" customHeight="1" thickTop="1" thickBot="1">
      <c r="A17" s="34" t="s">
        <v>6</v>
      </c>
      <c r="B17" s="33">
        <f>SUM(B5:B16)</f>
        <v>259472</v>
      </c>
      <c r="C17" s="33">
        <f>SUM(C5:C16)</f>
        <v>324340</v>
      </c>
      <c r="D17" s="33">
        <f>SUM(D5:D16)</f>
        <v>389208</v>
      </c>
    </row>
    <row r="18" spans="1:4" ht="18" customHeight="1" thickTop="1"/>
    <row r="19" spans="1:4" ht="15" customHeight="1"/>
    <row r="20" spans="1:4" ht="15" customHeight="1"/>
    <row r="21" spans="1:4" ht="15" customHeight="1"/>
    <row r="22" spans="1:4" ht="15" customHeight="1"/>
  </sheetData>
  <mergeCells count="1">
    <mergeCell ref="A3:D3"/>
  </mergeCells>
  <phoneticPr fontId="0" type="noConversion"/>
  <pageMargins left="0.7" right="0.21" top="0.49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topLeftCell="A4" workbookViewId="0">
      <selection activeCell="C15" sqref="C15"/>
    </sheetView>
  </sheetViews>
  <sheetFormatPr defaultRowHeight="14.25"/>
  <cols>
    <col min="1" max="1" width="28.28515625" style="1" customWidth="1"/>
    <col min="2" max="2" width="17.7109375" style="1" customWidth="1"/>
    <col min="3" max="3" width="7.42578125" style="1" customWidth="1"/>
    <col min="4" max="4" width="13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>
      <c r="C1" s="1" t="s">
        <v>15</v>
      </c>
    </row>
    <row r="3" spans="1:6" ht="27" customHeight="1">
      <c r="A3" s="40" t="s">
        <v>84</v>
      </c>
      <c r="B3" s="40"/>
      <c r="C3" s="40"/>
      <c r="D3" s="40"/>
      <c r="E3" s="40"/>
      <c r="F3" s="40"/>
    </row>
    <row r="4" spans="1:6" ht="18" customHeight="1">
      <c r="A4" s="3"/>
      <c r="B4" s="5"/>
      <c r="C4" s="5"/>
    </row>
    <row r="5" spans="1:6" ht="19.5" customHeight="1">
      <c r="A5" s="15" t="s">
        <v>14</v>
      </c>
      <c r="B5" s="23">
        <v>25</v>
      </c>
      <c r="C5" s="23"/>
    </row>
    <row r="6" spans="1:6" ht="19.5" customHeight="1" thickBot="1">
      <c r="A6" s="15" t="s">
        <v>47</v>
      </c>
      <c r="B6" s="23">
        <v>908209021</v>
      </c>
      <c r="C6" s="23"/>
    </row>
    <row r="7" spans="1:6" s="4" customFormat="1" ht="72.75" thickTop="1" thickBot="1">
      <c r="A7" s="9" t="s">
        <v>0</v>
      </c>
      <c r="B7" s="9" t="s">
        <v>86</v>
      </c>
      <c r="C7" s="18"/>
      <c r="D7" s="9" t="s">
        <v>28</v>
      </c>
      <c r="E7" s="9" t="s">
        <v>29</v>
      </c>
      <c r="F7" s="9" t="s">
        <v>30</v>
      </c>
    </row>
    <row r="8" spans="1:6" ht="24" customHeight="1" thickTop="1">
      <c r="A8" s="7" t="s">
        <v>41</v>
      </c>
      <c r="B8" s="6">
        <v>3581</v>
      </c>
      <c r="C8" s="16"/>
      <c r="D8" s="6">
        <f t="shared" ref="D8:D20" si="0">E8*0.8</f>
        <v>2864</v>
      </c>
      <c r="E8" s="6">
        <v>3580</v>
      </c>
      <c r="F8" s="6">
        <f t="shared" ref="F8:F20" si="1">E8*1.2</f>
        <v>4296</v>
      </c>
    </row>
    <row r="9" spans="1:6" ht="24" customHeight="1">
      <c r="A9" s="7" t="s">
        <v>42</v>
      </c>
      <c r="B9" s="6">
        <v>7701</v>
      </c>
      <c r="C9" s="16"/>
      <c r="D9" s="6">
        <f t="shared" si="0"/>
        <v>6160</v>
      </c>
      <c r="E9" s="6">
        <v>7700</v>
      </c>
      <c r="F9" s="6">
        <f t="shared" si="1"/>
        <v>9240</v>
      </c>
    </row>
    <row r="10" spans="1:6" ht="24" customHeight="1">
      <c r="A10" s="7" t="s">
        <v>43</v>
      </c>
      <c r="B10" s="6">
        <v>2852</v>
      </c>
      <c r="C10" s="16"/>
      <c r="D10" s="6">
        <f t="shared" si="0"/>
        <v>2280</v>
      </c>
      <c r="E10" s="6">
        <v>2850</v>
      </c>
      <c r="F10" s="6">
        <f t="shared" si="1"/>
        <v>3420</v>
      </c>
    </row>
    <row r="11" spans="1:6" ht="24" customHeight="1">
      <c r="A11" s="7" t="s">
        <v>44</v>
      </c>
      <c r="B11" s="6">
        <v>1919</v>
      </c>
      <c r="C11" s="16"/>
      <c r="D11" s="6">
        <f t="shared" si="0"/>
        <v>1536</v>
      </c>
      <c r="E11" s="6">
        <v>1920</v>
      </c>
      <c r="F11" s="6">
        <f t="shared" si="1"/>
        <v>2304</v>
      </c>
    </row>
    <row r="12" spans="1:6" ht="24" customHeight="1">
      <c r="A12" s="7" t="s">
        <v>45</v>
      </c>
      <c r="B12" s="6">
        <v>1002</v>
      </c>
      <c r="C12" s="16"/>
      <c r="D12" s="6">
        <f t="shared" si="0"/>
        <v>800</v>
      </c>
      <c r="E12" s="6">
        <v>1000</v>
      </c>
      <c r="F12" s="6">
        <f t="shared" si="1"/>
        <v>1200</v>
      </c>
    </row>
    <row r="13" spans="1:6" ht="24" customHeight="1">
      <c r="A13" s="7" t="s">
        <v>34</v>
      </c>
      <c r="B13" s="6">
        <v>931</v>
      </c>
      <c r="C13" s="16"/>
      <c r="D13" s="6">
        <f t="shared" si="0"/>
        <v>744</v>
      </c>
      <c r="E13" s="6">
        <v>930</v>
      </c>
      <c r="F13" s="6">
        <f t="shared" si="1"/>
        <v>1116</v>
      </c>
    </row>
    <row r="14" spans="1:6" ht="24" customHeight="1">
      <c r="A14" s="7" t="s">
        <v>35</v>
      </c>
      <c r="B14" s="6">
        <v>390</v>
      </c>
      <c r="C14" s="16"/>
      <c r="D14" s="6">
        <f t="shared" si="0"/>
        <v>312</v>
      </c>
      <c r="E14" s="6">
        <v>390</v>
      </c>
      <c r="F14" s="6">
        <f t="shared" si="1"/>
        <v>468</v>
      </c>
    </row>
    <row r="15" spans="1:6" ht="24" customHeight="1">
      <c r="A15" s="7" t="s">
        <v>36</v>
      </c>
      <c r="B15" s="6">
        <v>765</v>
      </c>
      <c r="C15" s="16"/>
      <c r="D15" s="6">
        <f t="shared" si="0"/>
        <v>616</v>
      </c>
      <c r="E15" s="6">
        <v>770</v>
      </c>
      <c r="F15" s="6">
        <f t="shared" si="1"/>
        <v>924</v>
      </c>
    </row>
    <row r="16" spans="1:6" ht="24" customHeight="1">
      <c r="A16" s="7" t="s">
        <v>37</v>
      </c>
      <c r="B16" s="6">
        <v>760</v>
      </c>
      <c r="C16" s="16"/>
      <c r="D16" s="6">
        <f t="shared" si="0"/>
        <v>608</v>
      </c>
      <c r="E16" s="6">
        <v>760</v>
      </c>
      <c r="F16" s="6">
        <f t="shared" si="1"/>
        <v>912</v>
      </c>
    </row>
    <row r="17" spans="1:6" ht="24" customHeight="1">
      <c r="A17" s="7" t="s">
        <v>38</v>
      </c>
      <c r="B17" s="6">
        <v>1427</v>
      </c>
      <c r="C17" s="16"/>
      <c r="D17" s="6">
        <f t="shared" si="0"/>
        <v>1144</v>
      </c>
      <c r="E17" s="6">
        <v>1430</v>
      </c>
      <c r="F17" s="6">
        <f t="shared" si="1"/>
        <v>1716</v>
      </c>
    </row>
    <row r="18" spans="1:6" ht="24" customHeight="1">
      <c r="A18" s="7" t="s">
        <v>39</v>
      </c>
      <c r="B18" s="11">
        <v>2448</v>
      </c>
      <c r="C18" s="16"/>
      <c r="D18" s="11">
        <f t="shared" si="0"/>
        <v>1960</v>
      </c>
      <c r="E18" s="11">
        <v>2450</v>
      </c>
      <c r="F18" s="11">
        <f t="shared" si="1"/>
        <v>2940</v>
      </c>
    </row>
    <row r="19" spans="1:6" ht="24" customHeight="1" thickBot="1">
      <c r="A19" s="7" t="s">
        <v>40</v>
      </c>
      <c r="B19" s="11">
        <v>3540</v>
      </c>
      <c r="C19" s="16"/>
      <c r="D19" s="11">
        <f t="shared" si="0"/>
        <v>2832</v>
      </c>
      <c r="E19" s="11">
        <v>3540</v>
      </c>
      <c r="F19" s="11">
        <f t="shared" si="1"/>
        <v>4248</v>
      </c>
    </row>
    <row r="20" spans="1:6" ht="33.75" customHeight="1" thickTop="1" thickBot="1">
      <c r="A20" s="12" t="s">
        <v>6</v>
      </c>
      <c r="B20" s="13">
        <f>SUM(B8:B19)</f>
        <v>27316</v>
      </c>
      <c r="C20" s="19"/>
      <c r="D20" s="13">
        <f t="shared" si="0"/>
        <v>21856</v>
      </c>
      <c r="E20" s="13">
        <f>SUM(E8:E19)</f>
        <v>27320</v>
      </c>
      <c r="F20" s="13">
        <f t="shared" si="1"/>
        <v>32784</v>
      </c>
    </row>
    <row r="21" spans="1:6" ht="15" thickTop="1">
      <c r="B21" s="2"/>
    </row>
    <row r="23" spans="1:6">
      <c r="A23" s="1" t="s">
        <v>48</v>
      </c>
      <c r="B23" s="41" t="s">
        <v>53</v>
      </c>
      <c r="C23" s="41"/>
    </row>
    <row r="24" spans="1:6">
      <c r="B24" s="41"/>
      <c r="C24" s="41"/>
    </row>
  </sheetData>
  <mergeCells count="3">
    <mergeCell ref="A3:F3"/>
    <mergeCell ref="B23:C23"/>
    <mergeCell ref="B24:C24"/>
  </mergeCells>
  <phoneticPr fontId="0" type="noConversion"/>
  <printOptions horizontalCentered="1"/>
  <pageMargins left="0.49" right="0.36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C2" sqref="C2"/>
    </sheetView>
  </sheetViews>
  <sheetFormatPr defaultRowHeight="14.25"/>
  <cols>
    <col min="1" max="1" width="28.28515625" style="1" customWidth="1"/>
    <col min="2" max="2" width="17.7109375" style="1" customWidth="1"/>
    <col min="3" max="3" width="7.42578125" style="1" customWidth="1"/>
    <col min="4" max="4" width="13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>
      <c r="C1" s="1" t="s">
        <v>16</v>
      </c>
    </row>
    <row r="3" spans="1:6" ht="27" customHeight="1">
      <c r="A3" s="40" t="s">
        <v>54</v>
      </c>
      <c r="B3" s="40"/>
      <c r="C3" s="40"/>
      <c r="D3" s="40"/>
      <c r="E3" s="40"/>
      <c r="F3" s="40"/>
    </row>
    <row r="4" spans="1:6" ht="18" customHeight="1">
      <c r="A4" s="3"/>
      <c r="B4" s="5"/>
      <c r="C4" s="5"/>
    </row>
    <row r="5" spans="1:6" ht="19.5" customHeight="1">
      <c r="A5" s="15" t="s">
        <v>14</v>
      </c>
      <c r="B5" s="23">
        <v>40</v>
      </c>
      <c r="C5" s="23"/>
    </row>
    <row r="6" spans="1:6" ht="19.5" customHeight="1" thickBot="1">
      <c r="A6" s="15" t="s">
        <v>47</v>
      </c>
      <c r="B6" s="23">
        <v>1112550</v>
      </c>
      <c r="C6" s="23"/>
    </row>
    <row r="7" spans="1:6" s="4" customFormat="1" ht="72.75" thickTop="1" thickBot="1">
      <c r="A7" s="9" t="s">
        <v>0</v>
      </c>
      <c r="B7" s="9" t="s">
        <v>12</v>
      </c>
      <c r="C7" s="18" t="s">
        <v>46</v>
      </c>
      <c r="D7" s="9" t="s">
        <v>28</v>
      </c>
      <c r="E7" s="9" t="s">
        <v>29</v>
      </c>
      <c r="F7" s="9" t="s">
        <v>30</v>
      </c>
    </row>
    <row r="8" spans="1:6" ht="24" customHeight="1" thickTop="1">
      <c r="A8" s="7" t="s">
        <v>5</v>
      </c>
      <c r="B8" s="6">
        <v>9990</v>
      </c>
      <c r="C8" s="16">
        <v>1</v>
      </c>
      <c r="D8" s="6">
        <f t="shared" ref="D8:D20" si="0">E8*0.8</f>
        <v>7992</v>
      </c>
      <c r="E8" s="6">
        <v>9990</v>
      </c>
      <c r="F8" s="6">
        <f t="shared" ref="F8:F20" si="1">E8*1.2</f>
        <v>11988</v>
      </c>
    </row>
    <row r="9" spans="1:6" ht="24" customHeight="1">
      <c r="A9" s="7" t="s">
        <v>4</v>
      </c>
      <c r="B9" s="6">
        <v>9534</v>
      </c>
      <c r="C9" s="16">
        <v>2</v>
      </c>
      <c r="D9" s="6">
        <f t="shared" si="0"/>
        <v>7628</v>
      </c>
      <c r="E9" s="6">
        <v>9535</v>
      </c>
      <c r="F9" s="6">
        <f t="shared" si="1"/>
        <v>11442</v>
      </c>
    </row>
    <row r="10" spans="1:6" ht="24" customHeight="1">
      <c r="A10" s="7" t="s">
        <v>3</v>
      </c>
      <c r="B10" s="6">
        <v>5950</v>
      </c>
      <c r="C10" s="16">
        <v>3</v>
      </c>
      <c r="D10" s="6">
        <f t="shared" si="0"/>
        <v>4760</v>
      </c>
      <c r="E10" s="6">
        <v>5950</v>
      </c>
      <c r="F10" s="6">
        <f t="shared" si="1"/>
        <v>7140</v>
      </c>
    </row>
    <row r="11" spans="1:6" ht="24" customHeight="1">
      <c r="A11" s="7" t="s">
        <v>2</v>
      </c>
      <c r="B11" s="6">
        <v>3779</v>
      </c>
      <c r="C11" s="16">
        <v>4</v>
      </c>
      <c r="D11" s="6">
        <f t="shared" si="0"/>
        <v>3024</v>
      </c>
      <c r="E11" s="6">
        <v>3780</v>
      </c>
      <c r="F11" s="6">
        <f t="shared" si="1"/>
        <v>4536</v>
      </c>
    </row>
    <row r="12" spans="1:6" ht="24" customHeight="1">
      <c r="A12" s="7" t="s">
        <v>1</v>
      </c>
      <c r="B12" s="6">
        <v>576</v>
      </c>
      <c r="C12" s="16">
        <v>5</v>
      </c>
      <c r="D12" s="6">
        <f t="shared" si="0"/>
        <v>464</v>
      </c>
      <c r="E12" s="6">
        <v>580</v>
      </c>
      <c r="F12" s="6">
        <f t="shared" si="1"/>
        <v>696</v>
      </c>
    </row>
    <row r="13" spans="1:6" ht="24" customHeight="1">
      <c r="A13" s="7" t="s">
        <v>9</v>
      </c>
      <c r="B13" s="6">
        <v>15</v>
      </c>
      <c r="C13" s="16">
        <v>6</v>
      </c>
      <c r="D13" s="6">
        <f t="shared" si="0"/>
        <v>12</v>
      </c>
      <c r="E13" s="6">
        <v>15</v>
      </c>
      <c r="F13" s="6">
        <f t="shared" si="1"/>
        <v>18</v>
      </c>
    </row>
    <row r="14" spans="1:6" ht="24" customHeight="1">
      <c r="A14" s="7" t="s">
        <v>22</v>
      </c>
      <c r="B14" s="6">
        <v>5</v>
      </c>
      <c r="C14" s="16">
        <v>7</v>
      </c>
      <c r="D14" s="6">
        <f t="shared" si="0"/>
        <v>4</v>
      </c>
      <c r="E14" s="6">
        <v>5</v>
      </c>
      <c r="F14" s="6">
        <f t="shared" si="1"/>
        <v>6</v>
      </c>
    </row>
    <row r="15" spans="1:6" ht="24" customHeight="1">
      <c r="A15" s="7" t="s">
        <v>23</v>
      </c>
      <c r="B15" s="6">
        <v>5</v>
      </c>
      <c r="C15" s="16">
        <v>8</v>
      </c>
      <c r="D15" s="6">
        <f t="shared" si="0"/>
        <v>4</v>
      </c>
      <c r="E15" s="6">
        <v>5</v>
      </c>
      <c r="F15" s="6">
        <f t="shared" si="1"/>
        <v>6</v>
      </c>
    </row>
    <row r="16" spans="1:6" ht="24" customHeight="1">
      <c r="A16" s="7" t="s">
        <v>24</v>
      </c>
      <c r="B16" s="6">
        <v>1776</v>
      </c>
      <c r="C16" s="16">
        <v>9</v>
      </c>
      <c r="D16" s="6">
        <f t="shared" si="0"/>
        <v>1424</v>
      </c>
      <c r="E16" s="6">
        <v>1780</v>
      </c>
      <c r="F16" s="6">
        <f t="shared" si="1"/>
        <v>2136</v>
      </c>
    </row>
    <row r="17" spans="1:6" ht="24" customHeight="1">
      <c r="A17" s="7" t="s">
        <v>25</v>
      </c>
      <c r="B17" s="6">
        <v>2994</v>
      </c>
      <c r="C17" s="16">
        <v>10</v>
      </c>
      <c r="D17" s="6">
        <f t="shared" si="0"/>
        <v>2400</v>
      </c>
      <c r="E17" s="6">
        <v>3000</v>
      </c>
      <c r="F17" s="6">
        <f t="shared" si="1"/>
        <v>3600</v>
      </c>
    </row>
    <row r="18" spans="1:6" ht="24" customHeight="1">
      <c r="A18" s="10" t="s">
        <v>8</v>
      </c>
      <c r="B18" s="11">
        <v>4005</v>
      </c>
      <c r="C18" s="16">
        <v>11</v>
      </c>
      <c r="D18" s="11">
        <f t="shared" si="0"/>
        <v>3204</v>
      </c>
      <c r="E18" s="11">
        <v>4005</v>
      </c>
      <c r="F18" s="11">
        <f t="shared" si="1"/>
        <v>4806</v>
      </c>
    </row>
    <row r="19" spans="1:6" ht="24" customHeight="1" thickBot="1">
      <c r="A19" s="10" t="s">
        <v>26</v>
      </c>
      <c r="B19" s="11">
        <v>9874</v>
      </c>
      <c r="C19" s="16">
        <v>12</v>
      </c>
      <c r="D19" s="11">
        <f t="shared" si="0"/>
        <v>7900</v>
      </c>
      <c r="E19" s="11">
        <v>9875</v>
      </c>
      <c r="F19" s="11">
        <f t="shared" si="1"/>
        <v>11850</v>
      </c>
    </row>
    <row r="20" spans="1:6" ht="24" customHeight="1" thickTop="1" thickBot="1">
      <c r="A20" s="12" t="s">
        <v>6</v>
      </c>
      <c r="B20" s="13">
        <f>SUM(B8:B19)</f>
        <v>48503</v>
      </c>
      <c r="C20" s="19"/>
      <c r="D20" s="13">
        <f t="shared" si="0"/>
        <v>38816</v>
      </c>
      <c r="E20" s="13">
        <f>SUM(E8:E19)</f>
        <v>48520</v>
      </c>
      <c r="F20" s="13">
        <f t="shared" si="1"/>
        <v>58224</v>
      </c>
    </row>
    <row r="21" spans="1:6" ht="33.75" customHeight="1" thickTop="1">
      <c r="B21" s="2"/>
    </row>
    <row r="22" spans="1:6">
      <c r="A22" s="1" t="s">
        <v>48</v>
      </c>
      <c r="B22" s="41" t="s">
        <v>55</v>
      </c>
      <c r="C22" s="41"/>
    </row>
    <row r="23" spans="1:6">
      <c r="B23" s="41" t="s">
        <v>56</v>
      </c>
      <c r="C23" s="41"/>
    </row>
  </sheetData>
  <mergeCells count="3">
    <mergeCell ref="A3:F3"/>
    <mergeCell ref="B22:C22"/>
    <mergeCell ref="B23:C23"/>
  </mergeCells>
  <phoneticPr fontId="0" type="noConversion"/>
  <pageMargins left="0.55000000000000004" right="0.4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3"/>
  <sheetViews>
    <sheetView topLeftCell="A2" workbookViewId="0">
      <selection activeCell="E12" sqref="E12"/>
    </sheetView>
  </sheetViews>
  <sheetFormatPr defaultRowHeight="14.25"/>
  <cols>
    <col min="1" max="1" width="28.28515625" style="1" customWidth="1"/>
    <col min="2" max="2" width="17.7109375" style="1" customWidth="1"/>
    <col min="3" max="3" width="7.42578125" style="1" customWidth="1"/>
    <col min="4" max="4" width="13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>
      <c r="C1" s="1" t="s">
        <v>17</v>
      </c>
    </row>
    <row r="3" spans="1:6" ht="27" customHeight="1">
      <c r="A3" s="40" t="s">
        <v>85</v>
      </c>
      <c r="B3" s="40"/>
      <c r="C3" s="40"/>
      <c r="D3" s="40"/>
      <c r="E3" s="40"/>
      <c r="F3" s="40"/>
    </row>
    <row r="4" spans="1:6" ht="18" customHeight="1">
      <c r="A4" s="3"/>
      <c r="B4" s="5"/>
      <c r="C4" s="5"/>
    </row>
    <row r="5" spans="1:6" ht="19.5" customHeight="1">
      <c r="A5" s="15" t="s">
        <v>14</v>
      </c>
      <c r="B5" s="23">
        <v>40</v>
      </c>
      <c r="C5" s="23"/>
    </row>
    <row r="6" spans="1:6" ht="19.5" customHeight="1" thickBot="1">
      <c r="A6" s="15" t="s">
        <v>47</v>
      </c>
      <c r="B6" s="23">
        <v>908208351</v>
      </c>
      <c r="C6" s="23"/>
    </row>
    <row r="7" spans="1:6" s="4" customFormat="1" ht="72.75" thickTop="1" thickBot="1">
      <c r="A7" s="9" t="s">
        <v>0</v>
      </c>
      <c r="B7" s="9" t="s">
        <v>86</v>
      </c>
      <c r="C7" s="18"/>
      <c r="D7" s="9" t="s">
        <v>28</v>
      </c>
      <c r="E7" s="9" t="s">
        <v>29</v>
      </c>
      <c r="F7" s="9" t="s">
        <v>30</v>
      </c>
    </row>
    <row r="8" spans="1:6" ht="24" customHeight="1" thickTop="1">
      <c r="A8" s="7" t="s">
        <v>41</v>
      </c>
      <c r="B8" s="6">
        <v>7848</v>
      </c>
      <c r="C8" s="16"/>
      <c r="D8" s="6">
        <f t="shared" ref="D8:D20" si="0">E8*0.8</f>
        <v>6280</v>
      </c>
      <c r="E8" s="6">
        <v>7850</v>
      </c>
      <c r="F8" s="6">
        <f t="shared" ref="F8:F20" si="1">E8*1.2</f>
        <v>9420</v>
      </c>
    </row>
    <row r="9" spans="1:6" ht="24" customHeight="1">
      <c r="A9" s="7" t="s">
        <v>42</v>
      </c>
      <c r="B9" s="6">
        <v>6700</v>
      </c>
      <c r="C9" s="16"/>
      <c r="D9" s="6">
        <f t="shared" si="0"/>
        <v>5360</v>
      </c>
      <c r="E9" s="6">
        <v>6700</v>
      </c>
      <c r="F9" s="6">
        <f t="shared" si="1"/>
        <v>8040</v>
      </c>
    </row>
    <row r="10" spans="1:6" ht="24" customHeight="1">
      <c r="A10" s="7" t="s">
        <v>43</v>
      </c>
      <c r="B10" s="6">
        <v>2683</v>
      </c>
      <c r="C10" s="16"/>
      <c r="D10" s="6">
        <f t="shared" si="0"/>
        <v>2144</v>
      </c>
      <c r="E10" s="6">
        <v>2680</v>
      </c>
      <c r="F10" s="6">
        <f t="shared" si="1"/>
        <v>3216</v>
      </c>
    </row>
    <row r="11" spans="1:6" ht="24" customHeight="1">
      <c r="A11" s="7" t="s">
        <v>44</v>
      </c>
      <c r="B11" s="6">
        <v>1228</v>
      </c>
      <c r="C11" s="16"/>
      <c r="D11" s="6">
        <f t="shared" si="0"/>
        <v>984</v>
      </c>
      <c r="E11" s="6">
        <v>1230</v>
      </c>
      <c r="F11" s="6">
        <f t="shared" si="1"/>
        <v>1476</v>
      </c>
    </row>
    <row r="12" spans="1:6" ht="24" customHeight="1">
      <c r="A12" s="7" t="s">
        <v>45</v>
      </c>
      <c r="B12" s="6">
        <v>0</v>
      </c>
      <c r="C12" s="16"/>
      <c r="D12" s="6">
        <f t="shared" si="0"/>
        <v>0</v>
      </c>
      <c r="E12" s="6">
        <v>0</v>
      </c>
      <c r="F12" s="6">
        <f t="shared" si="1"/>
        <v>0</v>
      </c>
    </row>
    <row r="13" spans="1:6" ht="24" customHeight="1">
      <c r="A13" s="7" t="s">
        <v>34</v>
      </c>
      <c r="B13" s="6">
        <v>179</v>
      </c>
      <c r="C13" s="16"/>
      <c r="D13" s="6">
        <f t="shared" si="0"/>
        <v>144</v>
      </c>
      <c r="E13" s="6">
        <v>180</v>
      </c>
      <c r="F13" s="6">
        <f t="shared" si="1"/>
        <v>216</v>
      </c>
    </row>
    <row r="14" spans="1:6" ht="24" customHeight="1">
      <c r="A14" s="7" t="s">
        <v>35</v>
      </c>
      <c r="B14" s="6">
        <v>150</v>
      </c>
      <c r="C14" s="16"/>
      <c r="D14" s="6">
        <f t="shared" si="0"/>
        <v>120</v>
      </c>
      <c r="E14" s="6">
        <v>150</v>
      </c>
      <c r="F14" s="6">
        <f t="shared" si="1"/>
        <v>180</v>
      </c>
    </row>
    <row r="15" spans="1:6" ht="24" customHeight="1">
      <c r="A15" s="7" t="s">
        <v>36</v>
      </c>
      <c r="B15" s="6">
        <v>177</v>
      </c>
      <c r="C15" s="16"/>
      <c r="D15" s="6">
        <f t="shared" si="0"/>
        <v>144</v>
      </c>
      <c r="E15" s="6">
        <v>180</v>
      </c>
      <c r="F15" s="6">
        <f t="shared" si="1"/>
        <v>216</v>
      </c>
    </row>
    <row r="16" spans="1:6" ht="24" customHeight="1">
      <c r="A16" s="7" t="s">
        <v>37</v>
      </c>
      <c r="B16" s="6">
        <v>1105</v>
      </c>
      <c r="C16" s="16"/>
      <c r="D16" s="6">
        <f t="shared" si="0"/>
        <v>888</v>
      </c>
      <c r="E16" s="6">
        <v>1110</v>
      </c>
      <c r="F16" s="6">
        <f t="shared" si="1"/>
        <v>1332</v>
      </c>
    </row>
    <row r="17" spans="1:6" ht="24" customHeight="1">
      <c r="A17" s="7" t="s">
        <v>38</v>
      </c>
      <c r="B17" s="6">
        <v>1112</v>
      </c>
      <c r="C17" s="16"/>
      <c r="D17" s="6">
        <f t="shared" si="0"/>
        <v>888</v>
      </c>
      <c r="E17" s="6">
        <v>1110</v>
      </c>
      <c r="F17" s="6">
        <f t="shared" si="1"/>
        <v>1332</v>
      </c>
    </row>
    <row r="18" spans="1:6" ht="24" customHeight="1">
      <c r="A18" s="7" t="s">
        <v>39</v>
      </c>
      <c r="B18" s="11">
        <v>2954</v>
      </c>
      <c r="C18" s="16"/>
      <c r="D18" s="11">
        <f t="shared" si="0"/>
        <v>2368</v>
      </c>
      <c r="E18" s="11">
        <v>2960</v>
      </c>
      <c r="F18" s="11">
        <f t="shared" si="1"/>
        <v>3552</v>
      </c>
    </row>
    <row r="19" spans="1:6" ht="24" customHeight="1" thickBot="1">
      <c r="A19" s="7" t="s">
        <v>40</v>
      </c>
      <c r="B19" s="11">
        <v>4558</v>
      </c>
      <c r="C19" s="16"/>
      <c r="D19" s="11">
        <f t="shared" si="0"/>
        <v>3648</v>
      </c>
      <c r="E19" s="11">
        <v>4560</v>
      </c>
      <c r="F19" s="11">
        <f t="shared" si="1"/>
        <v>5472</v>
      </c>
    </row>
    <row r="20" spans="1:6" ht="33.75" customHeight="1" thickTop="1" thickBot="1">
      <c r="A20" s="12" t="s">
        <v>6</v>
      </c>
      <c r="B20" s="13">
        <f>SUM(B8:B19)</f>
        <v>28694</v>
      </c>
      <c r="C20" s="19"/>
      <c r="D20" s="13">
        <f t="shared" si="0"/>
        <v>22968</v>
      </c>
      <c r="E20" s="13">
        <f>SUM(E8:E19)</f>
        <v>28710</v>
      </c>
      <c r="F20" s="13">
        <f t="shared" si="1"/>
        <v>34452</v>
      </c>
    </row>
    <row r="21" spans="1:6" ht="15" thickTop="1">
      <c r="B21" s="2"/>
    </row>
    <row r="22" spans="1:6">
      <c r="A22" s="1" t="s">
        <v>48</v>
      </c>
      <c r="B22" s="41" t="s">
        <v>57</v>
      </c>
      <c r="C22" s="41"/>
    </row>
    <row r="23" spans="1:6">
      <c r="B23" s="41"/>
      <c r="C23" s="41"/>
    </row>
  </sheetData>
  <mergeCells count="3">
    <mergeCell ref="A3:F3"/>
    <mergeCell ref="B22:C22"/>
    <mergeCell ref="B23:C23"/>
  </mergeCells>
  <phoneticPr fontId="0" type="noConversion"/>
  <pageMargins left="0.7" right="0.2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"/>
  <sheetViews>
    <sheetView topLeftCell="A7" workbookViewId="0">
      <selection activeCell="J15" sqref="J15"/>
    </sheetView>
  </sheetViews>
  <sheetFormatPr defaultRowHeight="14.25"/>
  <cols>
    <col min="1" max="1" width="28.28515625" style="1" customWidth="1"/>
    <col min="2" max="2" width="17.7109375" style="1" customWidth="1"/>
    <col min="3" max="3" width="7.42578125" style="1" customWidth="1"/>
    <col min="4" max="4" width="13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>
      <c r="C1" s="1" t="s">
        <v>18</v>
      </c>
    </row>
    <row r="3" spans="1:6" ht="27" customHeight="1">
      <c r="A3" s="40" t="s">
        <v>58</v>
      </c>
      <c r="B3" s="40"/>
      <c r="C3" s="40"/>
      <c r="D3" s="40"/>
      <c r="E3" s="40"/>
      <c r="F3" s="40"/>
    </row>
    <row r="4" spans="1:6" ht="18" customHeight="1">
      <c r="A4" s="3"/>
      <c r="B4" s="5"/>
      <c r="C4" s="5"/>
    </row>
    <row r="5" spans="1:6" ht="19.5" customHeight="1">
      <c r="A5" s="15" t="s">
        <v>14</v>
      </c>
      <c r="B5" s="23">
        <v>25</v>
      </c>
      <c r="C5" s="23"/>
    </row>
    <row r="6" spans="1:6" ht="19.5" customHeight="1" thickBot="1">
      <c r="A6" s="15" t="s">
        <v>47</v>
      </c>
      <c r="B6" s="23">
        <v>908208962</v>
      </c>
      <c r="C6" s="23"/>
    </row>
    <row r="7" spans="1:6" s="4" customFormat="1" ht="72.75" thickTop="1" thickBot="1">
      <c r="A7" s="9" t="s">
        <v>0</v>
      </c>
      <c r="B7" s="9" t="s">
        <v>86</v>
      </c>
      <c r="C7" s="18"/>
      <c r="D7" s="9" t="s">
        <v>28</v>
      </c>
      <c r="E7" s="9" t="s">
        <v>29</v>
      </c>
      <c r="F7" s="9" t="s">
        <v>30</v>
      </c>
    </row>
    <row r="8" spans="1:6" ht="24" customHeight="1" thickTop="1">
      <c r="A8" s="7" t="s">
        <v>41</v>
      </c>
      <c r="B8" s="6">
        <v>1514</v>
      </c>
      <c r="C8" s="16"/>
      <c r="D8" s="6">
        <f t="shared" ref="D8:D20" si="0">E8*0.8</f>
        <v>1212</v>
      </c>
      <c r="E8" s="6">
        <v>1515</v>
      </c>
      <c r="F8" s="6">
        <f t="shared" ref="F8:F20" si="1">E8*1.2</f>
        <v>1818</v>
      </c>
    </row>
    <row r="9" spans="1:6" ht="24" customHeight="1">
      <c r="A9" s="7" t="s">
        <v>42</v>
      </c>
      <c r="B9" s="6">
        <v>974</v>
      </c>
      <c r="C9" s="16"/>
      <c r="D9" s="6">
        <f t="shared" si="0"/>
        <v>780</v>
      </c>
      <c r="E9" s="6">
        <v>975</v>
      </c>
      <c r="F9" s="6">
        <f t="shared" si="1"/>
        <v>1170</v>
      </c>
    </row>
    <row r="10" spans="1:6" ht="24" customHeight="1">
      <c r="A10" s="7" t="s">
        <v>43</v>
      </c>
      <c r="B10" s="6">
        <v>974</v>
      </c>
      <c r="C10" s="16"/>
      <c r="D10" s="6">
        <f t="shared" si="0"/>
        <v>780</v>
      </c>
      <c r="E10" s="6">
        <v>975</v>
      </c>
      <c r="F10" s="6">
        <f t="shared" si="1"/>
        <v>1170</v>
      </c>
    </row>
    <row r="11" spans="1:6" ht="24" customHeight="1">
      <c r="A11" s="7" t="s">
        <v>44</v>
      </c>
      <c r="B11" s="6">
        <v>891</v>
      </c>
      <c r="C11" s="16"/>
      <c r="D11" s="6">
        <f t="shared" si="0"/>
        <v>712</v>
      </c>
      <c r="E11" s="6">
        <v>890</v>
      </c>
      <c r="F11" s="6">
        <f t="shared" si="1"/>
        <v>1068</v>
      </c>
    </row>
    <row r="12" spans="1:6" ht="24" customHeight="1">
      <c r="A12" s="7" t="s">
        <v>45</v>
      </c>
      <c r="B12" s="6">
        <v>634</v>
      </c>
      <c r="C12" s="16"/>
      <c r="D12" s="6">
        <f t="shared" si="0"/>
        <v>508</v>
      </c>
      <c r="E12" s="6">
        <v>635</v>
      </c>
      <c r="F12" s="6">
        <f t="shared" si="1"/>
        <v>762</v>
      </c>
    </row>
    <row r="13" spans="1:6" ht="24" customHeight="1">
      <c r="A13" s="7" t="s">
        <v>34</v>
      </c>
      <c r="B13" s="6">
        <v>498</v>
      </c>
      <c r="C13" s="16"/>
      <c r="D13" s="6">
        <f t="shared" si="0"/>
        <v>400</v>
      </c>
      <c r="E13" s="6">
        <v>500</v>
      </c>
      <c r="F13" s="6">
        <f t="shared" si="1"/>
        <v>600</v>
      </c>
    </row>
    <row r="14" spans="1:6" ht="24" customHeight="1">
      <c r="A14" s="7" t="s">
        <v>35</v>
      </c>
      <c r="B14" s="6">
        <v>0</v>
      </c>
      <c r="C14" s="16"/>
      <c r="D14" s="6">
        <f t="shared" si="0"/>
        <v>0</v>
      </c>
      <c r="E14" s="6">
        <v>0</v>
      </c>
      <c r="F14" s="6">
        <f t="shared" si="1"/>
        <v>0</v>
      </c>
    </row>
    <row r="15" spans="1:6" ht="24" customHeight="1">
      <c r="A15" s="7" t="s">
        <v>36</v>
      </c>
      <c r="B15" s="6">
        <v>30</v>
      </c>
      <c r="C15" s="16"/>
      <c r="D15" s="6">
        <f t="shared" si="0"/>
        <v>24</v>
      </c>
      <c r="E15" s="6">
        <v>30</v>
      </c>
      <c r="F15" s="6">
        <f t="shared" si="1"/>
        <v>36</v>
      </c>
    </row>
    <row r="16" spans="1:6" ht="24" customHeight="1">
      <c r="A16" s="7" t="s">
        <v>37</v>
      </c>
      <c r="B16" s="6">
        <v>787</v>
      </c>
      <c r="C16" s="16"/>
      <c r="D16" s="6">
        <f t="shared" si="0"/>
        <v>632</v>
      </c>
      <c r="E16" s="6">
        <v>790</v>
      </c>
      <c r="F16" s="6">
        <f t="shared" si="1"/>
        <v>948</v>
      </c>
    </row>
    <row r="17" spans="1:6" ht="24" customHeight="1">
      <c r="A17" s="7" t="s">
        <v>38</v>
      </c>
      <c r="B17" s="6">
        <v>765</v>
      </c>
      <c r="C17" s="16"/>
      <c r="D17" s="6">
        <f t="shared" si="0"/>
        <v>612</v>
      </c>
      <c r="E17" s="6">
        <v>765</v>
      </c>
      <c r="F17" s="6">
        <f t="shared" si="1"/>
        <v>918</v>
      </c>
    </row>
    <row r="18" spans="1:6" ht="24" customHeight="1">
      <c r="A18" s="7" t="s">
        <v>39</v>
      </c>
      <c r="B18" s="11">
        <v>1006</v>
      </c>
      <c r="C18" s="16"/>
      <c r="D18" s="11">
        <f t="shared" si="0"/>
        <v>804</v>
      </c>
      <c r="E18" s="11">
        <v>1005</v>
      </c>
      <c r="F18" s="11">
        <f t="shared" si="1"/>
        <v>1206</v>
      </c>
    </row>
    <row r="19" spans="1:6" ht="24" customHeight="1" thickBot="1">
      <c r="A19" s="7" t="s">
        <v>40</v>
      </c>
      <c r="B19" s="11">
        <v>892</v>
      </c>
      <c r="C19" s="16"/>
      <c r="D19" s="11">
        <f t="shared" si="0"/>
        <v>712</v>
      </c>
      <c r="E19" s="11">
        <v>890</v>
      </c>
      <c r="F19" s="11">
        <f t="shared" si="1"/>
        <v>1068</v>
      </c>
    </row>
    <row r="20" spans="1:6" ht="33.75" customHeight="1" thickTop="1" thickBot="1">
      <c r="A20" s="12" t="s">
        <v>6</v>
      </c>
      <c r="B20" s="13">
        <f>SUM(B8:B19)</f>
        <v>8965</v>
      </c>
      <c r="C20" s="19"/>
      <c r="D20" s="13">
        <f t="shared" si="0"/>
        <v>7176</v>
      </c>
      <c r="E20" s="13">
        <f>SUM(E8:E19)</f>
        <v>8970</v>
      </c>
      <c r="F20" s="13">
        <f t="shared" si="1"/>
        <v>10764</v>
      </c>
    </row>
    <row r="21" spans="1:6" ht="15" thickTop="1">
      <c r="B21" s="2"/>
    </row>
    <row r="22" spans="1:6">
      <c r="A22" s="1" t="s">
        <v>48</v>
      </c>
      <c r="B22" s="41" t="s">
        <v>59</v>
      </c>
      <c r="C22" s="41"/>
    </row>
    <row r="23" spans="1:6">
      <c r="B23" s="41"/>
      <c r="C23" s="41"/>
    </row>
  </sheetData>
  <mergeCells count="3">
    <mergeCell ref="A3:F3"/>
    <mergeCell ref="B22:C22"/>
    <mergeCell ref="B23:C23"/>
  </mergeCells>
  <phoneticPr fontId="0" type="noConversion"/>
  <pageMargins left="0.7" right="0.32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3"/>
  <sheetViews>
    <sheetView topLeftCell="A5" workbookViewId="0">
      <selection activeCell="A13" sqref="A13"/>
    </sheetView>
  </sheetViews>
  <sheetFormatPr defaultRowHeight="14.25"/>
  <cols>
    <col min="1" max="1" width="28.28515625" style="1" customWidth="1"/>
    <col min="2" max="2" width="17.7109375" style="1" customWidth="1"/>
    <col min="3" max="3" width="7.42578125" style="1" customWidth="1"/>
    <col min="4" max="4" width="13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>
      <c r="C1" s="1" t="s">
        <v>19</v>
      </c>
    </row>
    <row r="3" spans="1:6" ht="27" customHeight="1">
      <c r="A3" s="40" t="s">
        <v>60</v>
      </c>
      <c r="B3" s="40"/>
      <c r="C3" s="40"/>
      <c r="D3" s="40"/>
      <c r="E3" s="40"/>
      <c r="F3" s="40"/>
    </row>
    <row r="4" spans="1:6" ht="18" customHeight="1">
      <c r="A4" s="3"/>
      <c r="B4" s="5"/>
      <c r="C4" s="5"/>
    </row>
    <row r="5" spans="1:6" ht="19.5" customHeight="1">
      <c r="A5" s="15" t="s">
        <v>14</v>
      </c>
      <c r="B5" s="23">
        <v>65</v>
      </c>
      <c r="C5" s="23"/>
    </row>
    <row r="6" spans="1:6" ht="19.5" customHeight="1" thickBot="1">
      <c r="A6" s="15" t="s">
        <v>47</v>
      </c>
      <c r="B6" s="23">
        <v>808207883</v>
      </c>
      <c r="C6" s="23"/>
    </row>
    <row r="7" spans="1:6" s="4" customFormat="1" ht="72.75" thickTop="1" thickBot="1">
      <c r="A7" s="9" t="s">
        <v>0</v>
      </c>
      <c r="B7" s="9" t="s">
        <v>86</v>
      </c>
      <c r="C7" s="18"/>
      <c r="D7" s="9" t="s">
        <v>28</v>
      </c>
      <c r="E7" s="9" t="s">
        <v>29</v>
      </c>
      <c r="F7" s="9" t="s">
        <v>30</v>
      </c>
    </row>
    <row r="8" spans="1:6" ht="24" customHeight="1" thickTop="1">
      <c r="A8" s="7" t="s">
        <v>41</v>
      </c>
      <c r="B8" s="6">
        <v>9070</v>
      </c>
      <c r="C8" s="16"/>
      <c r="D8" s="6">
        <f t="shared" ref="D8:D20" si="0">E8*0.8</f>
        <v>7256</v>
      </c>
      <c r="E8" s="6">
        <v>9070</v>
      </c>
      <c r="F8" s="6">
        <f t="shared" ref="F8:F20" si="1">E8*1.2</f>
        <v>10884</v>
      </c>
    </row>
    <row r="9" spans="1:6" ht="24" customHeight="1">
      <c r="A9" s="7" t="s">
        <v>42</v>
      </c>
      <c r="B9" s="6">
        <v>7332</v>
      </c>
      <c r="C9" s="16"/>
      <c r="D9" s="6">
        <f t="shared" si="0"/>
        <v>5864</v>
      </c>
      <c r="E9" s="6">
        <v>7330</v>
      </c>
      <c r="F9" s="6">
        <f t="shared" si="1"/>
        <v>8796</v>
      </c>
    </row>
    <row r="10" spans="1:6" ht="24" customHeight="1">
      <c r="A10" s="7" t="s">
        <v>43</v>
      </c>
      <c r="B10" s="6">
        <v>4575</v>
      </c>
      <c r="C10" s="16"/>
      <c r="D10" s="6">
        <f t="shared" si="0"/>
        <v>3660</v>
      </c>
      <c r="E10" s="6">
        <v>4575</v>
      </c>
      <c r="F10" s="6">
        <f t="shared" si="1"/>
        <v>5490</v>
      </c>
    </row>
    <row r="11" spans="1:6" ht="24" customHeight="1">
      <c r="A11" s="7" t="s">
        <v>44</v>
      </c>
      <c r="B11" s="6">
        <v>1427</v>
      </c>
      <c r="C11" s="16"/>
      <c r="D11" s="6">
        <f t="shared" si="0"/>
        <v>1144</v>
      </c>
      <c r="E11" s="6">
        <v>1430</v>
      </c>
      <c r="F11" s="6">
        <f t="shared" si="1"/>
        <v>1716</v>
      </c>
    </row>
    <row r="12" spans="1:6" ht="24" customHeight="1">
      <c r="A12" s="7" t="s">
        <v>45</v>
      </c>
      <c r="B12" s="6">
        <v>30</v>
      </c>
      <c r="C12" s="16"/>
      <c r="D12" s="6">
        <f t="shared" si="0"/>
        <v>24</v>
      </c>
      <c r="E12" s="6">
        <v>30</v>
      </c>
      <c r="F12" s="6">
        <f t="shared" si="1"/>
        <v>36</v>
      </c>
    </row>
    <row r="13" spans="1:6" ht="24" customHeight="1">
      <c r="A13" s="7" t="s">
        <v>34</v>
      </c>
      <c r="B13" s="6">
        <v>47</v>
      </c>
      <c r="C13" s="16"/>
      <c r="D13" s="6">
        <f t="shared" si="0"/>
        <v>40</v>
      </c>
      <c r="E13" s="6">
        <v>50</v>
      </c>
      <c r="F13" s="6">
        <f t="shared" si="1"/>
        <v>60</v>
      </c>
    </row>
    <row r="14" spans="1:6" ht="24" customHeight="1">
      <c r="A14" s="7" t="s">
        <v>35</v>
      </c>
      <c r="B14" s="6">
        <v>0</v>
      </c>
      <c r="C14" s="16"/>
      <c r="D14" s="6">
        <f t="shared" si="0"/>
        <v>0</v>
      </c>
      <c r="E14" s="6">
        <v>0</v>
      </c>
      <c r="F14" s="6">
        <f t="shared" si="1"/>
        <v>0</v>
      </c>
    </row>
    <row r="15" spans="1:6" ht="24" customHeight="1">
      <c r="A15" s="7" t="s">
        <v>36</v>
      </c>
      <c r="B15" s="6">
        <v>0</v>
      </c>
      <c r="C15" s="16"/>
      <c r="D15" s="6">
        <f t="shared" si="0"/>
        <v>0</v>
      </c>
      <c r="E15" s="6">
        <v>0</v>
      </c>
      <c r="F15" s="6">
        <f t="shared" si="1"/>
        <v>0</v>
      </c>
    </row>
    <row r="16" spans="1:6" ht="24" customHeight="1">
      <c r="A16" s="7" t="s">
        <v>37</v>
      </c>
      <c r="B16" s="6">
        <v>0</v>
      </c>
      <c r="C16" s="16"/>
      <c r="D16" s="6">
        <f t="shared" si="0"/>
        <v>0</v>
      </c>
      <c r="E16" s="6">
        <v>0</v>
      </c>
      <c r="F16" s="6">
        <f t="shared" si="1"/>
        <v>0</v>
      </c>
    </row>
    <row r="17" spans="1:6" ht="24" customHeight="1">
      <c r="A17" s="7" t="s">
        <v>38</v>
      </c>
      <c r="B17" s="6">
        <v>283</v>
      </c>
      <c r="C17" s="16"/>
      <c r="D17" s="6">
        <f t="shared" si="0"/>
        <v>228</v>
      </c>
      <c r="E17" s="6">
        <v>285</v>
      </c>
      <c r="F17" s="6">
        <f t="shared" si="1"/>
        <v>342</v>
      </c>
    </row>
    <row r="18" spans="1:6" ht="24" customHeight="1">
      <c r="A18" s="7" t="s">
        <v>39</v>
      </c>
      <c r="B18" s="11">
        <v>3698</v>
      </c>
      <c r="C18" s="16"/>
      <c r="D18" s="11">
        <f t="shared" si="0"/>
        <v>2960</v>
      </c>
      <c r="E18" s="11">
        <v>3700</v>
      </c>
      <c r="F18" s="11">
        <f t="shared" si="1"/>
        <v>4440</v>
      </c>
    </row>
    <row r="19" spans="1:6" ht="24" customHeight="1" thickBot="1">
      <c r="A19" s="7" t="s">
        <v>40</v>
      </c>
      <c r="B19" s="11">
        <v>12159</v>
      </c>
      <c r="C19" s="16"/>
      <c r="D19" s="11">
        <f t="shared" si="0"/>
        <v>9728</v>
      </c>
      <c r="E19" s="11">
        <v>12160</v>
      </c>
      <c r="F19" s="11">
        <f t="shared" si="1"/>
        <v>14592</v>
      </c>
    </row>
    <row r="20" spans="1:6" ht="33.75" customHeight="1" thickTop="1" thickBot="1">
      <c r="A20" s="12" t="s">
        <v>6</v>
      </c>
      <c r="B20" s="13">
        <f>SUM(B8:B19)</f>
        <v>38621</v>
      </c>
      <c r="C20" s="19"/>
      <c r="D20" s="13">
        <f t="shared" si="0"/>
        <v>30904</v>
      </c>
      <c r="E20" s="13">
        <f>SUM(E8:E19)</f>
        <v>38630</v>
      </c>
      <c r="F20" s="13">
        <f t="shared" si="1"/>
        <v>46356</v>
      </c>
    </row>
    <row r="21" spans="1:6" ht="15" thickTop="1">
      <c r="B21" s="2"/>
    </row>
    <row r="22" spans="1:6">
      <c r="A22" s="1" t="s">
        <v>48</v>
      </c>
      <c r="B22" s="41" t="s">
        <v>61</v>
      </c>
      <c r="C22" s="41"/>
    </row>
    <row r="23" spans="1:6">
      <c r="B23" s="41"/>
      <c r="C23" s="41"/>
    </row>
  </sheetData>
  <mergeCells count="3">
    <mergeCell ref="A3:F3"/>
    <mergeCell ref="B22:C22"/>
    <mergeCell ref="B23:C23"/>
  </mergeCells>
  <phoneticPr fontId="0" type="noConversion"/>
  <pageMargins left="0.7" right="0.3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3"/>
  <sheetViews>
    <sheetView topLeftCell="A4" workbookViewId="0">
      <selection activeCell="E11" sqref="E11"/>
    </sheetView>
  </sheetViews>
  <sheetFormatPr defaultRowHeight="14.25"/>
  <cols>
    <col min="1" max="1" width="28.28515625" style="1" customWidth="1"/>
    <col min="2" max="2" width="17.7109375" style="1" customWidth="1"/>
    <col min="3" max="3" width="7.42578125" style="1" customWidth="1"/>
    <col min="4" max="4" width="13" style="1" customWidth="1"/>
    <col min="5" max="5" width="12.5703125" style="1" customWidth="1"/>
    <col min="6" max="6" width="12.7109375" style="1" customWidth="1"/>
    <col min="7" max="16384" width="9.140625" style="1"/>
  </cols>
  <sheetData>
    <row r="1" spans="1:6">
      <c r="C1" s="1" t="s">
        <v>20</v>
      </c>
    </row>
    <row r="3" spans="1:6" ht="27" customHeight="1">
      <c r="A3" s="40" t="s">
        <v>62</v>
      </c>
      <c r="B3" s="40"/>
      <c r="C3" s="40"/>
      <c r="D3" s="40"/>
      <c r="E3" s="40"/>
      <c r="F3" s="40"/>
    </row>
    <row r="4" spans="1:6" ht="18" customHeight="1">
      <c r="A4" s="3"/>
      <c r="B4" s="5"/>
      <c r="C4" s="5"/>
    </row>
    <row r="5" spans="1:6" ht="19.5" customHeight="1">
      <c r="A5" s="15" t="s">
        <v>14</v>
      </c>
      <c r="B5" s="23">
        <v>46</v>
      </c>
      <c r="C5" s="23"/>
    </row>
    <row r="6" spans="1:6" ht="19.5" customHeight="1" thickBot="1">
      <c r="A6" s="15" t="s">
        <v>47</v>
      </c>
      <c r="B6" s="23" t="s">
        <v>63</v>
      </c>
      <c r="C6" s="23"/>
    </row>
    <row r="7" spans="1:6" s="4" customFormat="1" ht="72.75" thickTop="1" thickBot="1">
      <c r="A7" s="9" t="s">
        <v>0</v>
      </c>
      <c r="B7" s="9" t="s">
        <v>86</v>
      </c>
      <c r="C7" s="18"/>
      <c r="D7" s="9" t="s">
        <v>28</v>
      </c>
      <c r="E7" s="9" t="s">
        <v>29</v>
      </c>
      <c r="F7" s="9" t="s">
        <v>30</v>
      </c>
    </row>
    <row r="8" spans="1:6" ht="24" customHeight="1" thickTop="1">
      <c r="A8" s="7" t="s">
        <v>41</v>
      </c>
      <c r="B8" s="6">
        <v>8105</v>
      </c>
      <c r="C8" s="16"/>
      <c r="D8" s="6">
        <f t="shared" ref="D8:D20" si="0">E8*0.8</f>
        <v>6480</v>
      </c>
      <c r="E8" s="6">
        <v>8100</v>
      </c>
      <c r="F8" s="6">
        <f t="shared" ref="F8:F20" si="1">E8*1.2</f>
        <v>9720</v>
      </c>
    </row>
    <row r="9" spans="1:6" ht="24" customHeight="1">
      <c r="A9" s="7" t="s">
        <v>42</v>
      </c>
      <c r="B9" s="6">
        <v>7900</v>
      </c>
      <c r="C9" s="16"/>
      <c r="D9" s="6">
        <f t="shared" si="0"/>
        <v>6320</v>
      </c>
      <c r="E9" s="6">
        <v>7900</v>
      </c>
      <c r="F9" s="6">
        <f t="shared" si="1"/>
        <v>9480</v>
      </c>
    </row>
    <row r="10" spans="1:6" ht="24" customHeight="1">
      <c r="A10" s="7" t="s">
        <v>43</v>
      </c>
      <c r="B10" s="6">
        <v>4200</v>
      </c>
      <c r="C10" s="16"/>
      <c r="D10" s="6">
        <f t="shared" si="0"/>
        <v>3360</v>
      </c>
      <c r="E10" s="6">
        <v>4200</v>
      </c>
      <c r="F10" s="6">
        <f t="shared" si="1"/>
        <v>5040</v>
      </c>
    </row>
    <row r="11" spans="1:6" ht="24" customHeight="1">
      <c r="A11" s="7" t="s">
        <v>44</v>
      </c>
      <c r="B11" s="6">
        <v>3892</v>
      </c>
      <c r="C11" s="16"/>
      <c r="D11" s="6">
        <f t="shared" si="0"/>
        <v>3116</v>
      </c>
      <c r="E11" s="6">
        <v>3895</v>
      </c>
      <c r="F11" s="6">
        <f t="shared" si="1"/>
        <v>4674</v>
      </c>
    </row>
    <row r="12" spans="1:6" ht="24" customHeight="1">
      <c r="A12" s="7" t="s">
        <v>45</v>
      </c>
      <c r="B12" s="6">
        <v>2002</v>
      </c>
      <c r="C12" s="16"/>
      <c r="D12" s="6">
        <f t="shared" si="0"/>
        <v>1600</v>
      </c>
      <c r="E12" s="6">
        <v>2000</v>
      </c>
      <c r="F12" s="6">
        <f t="shared" si="1"/>
        <v>2400</v>
      </c>
    </row>
    <row r="13" spans="1:6" ht="24" customHeight="1">
      <c r="A13" s="7" t="s">
        <v>34</v>
      </c>
      <c r="B13" s="6">
        <v>740</v>
      </c>
      <c r="C13" s="16"/>
      <c r="D13" s="6">
        <f t="shared" si="0"/>
        <v>592</v>
      </c>
      <c r="E13" s="6">
        <v>740</v>
      </c>
      <c r="F13" s="6">
        <f t="shared" si="1"/>
        <v>888</v>
      </c>
    </row>
    <row r="14" spans="1:6" ht="24" customHeight="1">
      <c r="A14" s="7" t="s">
        <v>35</v>
      </c>
      <c r="B14" s="6">
        <v>546</v>
      </c>
      <c r="C14" s="16"/>
      <c r="D14" s="6">
        <f t="shared" si="0"/>
        <v>436</v>
      </c>
      <c r="E14" s="6">
        <v>545</v>
      </c>
      <c r="F14" s="6">
        <f t="shared" si="1"/>
        <v>654</v>
      </c>
    </row>
    <row r="15" spans="1:6" ht="24" customHeight="1">
      <c r="A15" s="7" t="s">
        <v>36</v>
      </c>
      <c r="B15" s="6">
        <v>377</v>
      </c>
      <c r="C15" s="16"/>
      <c r="D15" s="6">
        <f t="shared" si="0"/>
        <v>304</v>
      </c>
      <c r="E15" s="6">
        <v>380</v>
      </c>
      <c r="F15" s="6">
        <f t="shared" si="1"/>
        <v>456</v>
      </c>
    </row>
    <row r="16" spans="1:6" ht="24" customHeight="1">
      <c r="A16" s="7" t="s">
        <v>37</v>
      </c>
      <c r="B16" s="6">
        <v>171</v>
      </c>
      <c r="C16" s="16"/>
      <c r="D16" s="6">
        <f t="shared" si="0"/>
        <v>136</v>
      </c>
      <c r="E16" s="6">
        <v>170</v>
      </c>
      <c r="F16" s="6">
        <f t="shared" si="1"/>
        <v>204</v>
      </c>
    </row>
    <row r="17" spans="1:6" ht="24" customHeight="1">
      <c r="A17" s="7" t="s">
        <v>38</v>
      </c>
      <c r="B17" s="6">
        <v>409</v>
      </c>
      <c r="C17" s="16"/>
      <c r="D17" s="6">
        <f t="shared" si="0"/>
        <v>328</v>
      </c>
      <c r="E17" s="6">
        <v>410</v>
      </c>
      <c r="F17" s="6">
        <f t="shared" si="1"/>
        <v>492</v>
      </c>
    </row>
    <row r="18" spans="1:6" ht="24" customHeight="1">
      <c r="A18" s="7" t="s">
        <v>39</v>
      </c>
      <c r="B18" s="11">
        <v>1930</v>
      </c>
      <c r="C18" s="16"/>
      <c r="D18" s="11">
        <f t="shared" si="0"/>
        <v>1544</v>
      </c>
      <c r="E18" s="11">
        <v>1930</v>
      </c>
      <c r="F18" s="11">
        <f t="shared" si="1"/>
        <v>2316</v>
      </c>
    </row>
    <row r="19" spans="1:6" ht="24" customHeight="1" thickBot="1">
      <c r="A19" s="7" t="s">
        <v>40</v>
      </c>
      <c r="B19" s="11">
        <v>3167</v>
      </c>
      <c r="C19" s="16"/>
      <c r="D19" s="11">
        <f t="shared" si="0"/>
        <v>2536</v>
      </c>
      <c r="E19" s="11">
        <v>3170</v>
      </c>
      <c r="F19" s="11">
        <f t="shared" si="1"/>
        <v>3804</v>
      </c>
    </row>
    <row r="20" spans="1:6" ht="33.75" customHeight="1" thickTop="1" thickBot="1">
      <c r="A20" s="12" t="s">
        <v>6</v>
      </c>
      <c r="B20" s="13">
        <f>SUM(B8:B19)</f>
        <v>33439</v>
      </c>
      <c r="C20" s="19"/>
      <c r="D20" s="13">
        <f t="shared" si="0"/>
        <v>26752</v>
      </c>
      <c r="E20" s="13">
        <f>SUM(E8:E19)</f>
        <v>33440</v>
      </c>
      <c r="F20" s="13">
        <f t="shared" si="1"/>
        <v>40128</v>
      </c>
    </row>
    <row r="21" spans="1:6" ht="15" thickTop="1">
      <c r="B21" s="2"/>
    </row>
    <row r="22" spans="1:6">
      <c r="A22" s="1" t="s">
        <v>48</v>
      </c>
      <c r="B22" s="41" t="s">
        <v>64</v>
      </c>
      <c r="C22" s="41"/>
    </row>
    <row r="23" spans="1:6">
      <c r="B23" s="41"/>
      <c r="C23" s="41"/>
    </row>
  </sheetData>
  <mergeCells count="3">
    <mergeCell ref="A3:F3"/>
    <mergeCell ref="B22:C22"/>
    <mergeCell ref="B23:C23"/>
  </mergeCells>
  <phoneticPr fontId="0" type="noConversion"/>
  <pageMargins left="0.7" right="0.21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4"/>
  <sheetViews>
    <sheetView topLeftCell="A7" workbookViewId="0">
      <selection activeCell="B8" sqref="B8"/>
    </sheetView>
  </sheetViews>
  <sheetFormatPr defaultRowHeight="15"/>
  <cols>
    <col min="1" max="1" width="28.28515625" customWidth="1"/>
    <col min="2" max="2" width="17.7109375" customWidth="1"/>
    <col min="3" max="3" width="7.42578125" customWidth="1"/>
    <col min="4" max="4" width="13" customWidth="1"/>
    <col min="5" max="5" width="12.5703125" customWidth="1"/>
    <col min="6" max="6" width="12.7109375" customWidth="1"/>
  </cols>
  <sheetData>
    <row r="1" spans="1:6">
      <c r="A1" s="1"/>
      <c r="B1" s="1"/>
      <c r="C1" s="1" t="s">
        <v>21</v>
      </c>
      <c r="D1" s="1"/>
      <c r="E1" s="1"/>
      <c r="F1" s="1"/>
    </row>
    <row r="2" spans="1:6">
      <c r="A2" s="1"/>
      <c r="B2" s="1"/>
      <c r="C2" s="1"/>
      <c r="D2" s="1"/>
      <c r="E2" s="1"/>
      <c r="F2" s="1"/>
    </row>
    <row r="3" spans="1:6" ht="27" customHeight="1">
      <c r="A3" s="40" t="s">
        <v>74</v>
      </c>
      <c r="B3" s="40"/>
      <c r="C3" s="40"/>
      <c r="D3" s="40"/>
      <c r="E3" s="40"/>
      <c r="F3" s="40"/>
    </row>
    <row r="4" spans="1:6">
      <c r="A4" s="3"/>
      <c r="B4" s="5"/>
      <c r="C4" s="5"/>
      <c r="D4" s="1"/>
      <c r="E4" s="1"/>
      <c r="F4" s="1"/>
    </row>
    <row r="5" spans="1:6" ht="19.5" customHeight="1">
      <c r="A5" s="15" t="s">
        <v>14</v>
      </c>
      <c r="B5" s="23">
        <v>72</v>
      </c>
      <c r="C5" s="23"/>
      <c r="D5" s="1"/>
      <c r="E5" s="1"/>
      <c r="F5" s="1"/>
    </row>
    <row r="6" spans="1:6" ht="19.5" customHeight="1" thickBot="1">
      <c r="A6" s="15" t="s">
        <v>47</v>
      </c>
      <c r="B6" s="23">
        <v>600007786</v>
      </c>
      <c r="C6" s="23"/>
      <c r="D6" s="1"/>
      <c r="E6" s="1"/>
      <c r="F6" s="1"/>
    </row>
    <row r="7" spans="1:6" ht="72.75" thickTop="1" thickBot="1">
      <c r="A7" s="9" t="s">
        <v>0</v>
      </c>
      <c r="B7" s="9" t="s">
        <v>86</v>
      </c>
      <c r="C7" s="18"/>
      <c r="D7" s="9" t="s">
        <v>28</v>
      </c>
      <c r="E7" s="9" t="s">
        <v>29</v>
      </c>
      <c r="F7" s="9" t="s">
        <v>30</v>
      </c>
    </row>
    <row r="8" spans="1:6" ht="24" customHeight="1" thickTop="1">
      <c r="A8" s="7" t="s">
        <v>41</v>
      </c>
      <c r="B8" s="6">
        <v>14358</v>
      </c>
      <c r="C8" s="16"/>
      <c r="D8" s="6">
        <f t="shared" ref="D8:D20" si="0">E8*0.8</f>
        <v>11488</v>
      </c>
      <c r="E8" s="6">
        <v>14360</v>
      </c>
      <c r="F8" s="6">
        <f t="shared" ref="F8:F20" si="1">E8*1.2</f>
        <v>17232</v>
      </c>
    </row>
    <row r="9" spans="1:6" ht="24" customHeight="1">
      <c r="A9" s="7" t="s">
        <v>42</v>
      </c>
      <c r="B9" s="6">
        <v>17145</v>
      </c>
      <c r="C9" s="16"/>
      <c r="D9" s="6">
        <f t="shared" si="0"/>
        <v>13720</v>
      </c>
      <c r="E9" s="6">
        <v>17150</v>
      </c>
      <c r="F9" s="6">
        <f t="shared" si="1"/>
        <v>20580</v>
      </c>
    </row>
    <row r="10" spans="1:6" ht="24" customHeight="1">
      <c r="A10" s="7" t="s">
        <v>43</v>
      </c>
      <c r="B10" s="6">
        <v>11539</v>
      </c>
      <c r="C10" s="16"/>
      <c r="D10" s="6">
        <f t="shared" si="0"/>
        <v>9232</v>
      </c>
      <c r="E10" s="6">
        <v>11540</v>
      </c>
      <c r="F10" s="6">
        <f t="shared" si="1"/>
        <v>13848</v>
      </c>
    </row>
    <row r="11" spans="1:6" ht="24" customHeight="1">
      <c r="A11" s="7" t="s">
        <v>44</v>
      </c>
      <c r="B11" s="6">
        <v>10360</v>
      </c>
      <c r="C11" s="16"/>
      <c r="D11" s="6">
        <f t="shared" si="0"/>
        <v>8288</v>
      </c>
      <c r="E11" s="6">
        <v>10360</v>
      </c>
      <c r="F11" s="6">
        <f t="shared" si="1"/>
        <v>12432</v>
      </c>
    </row>
    <row r="12" spans="1:6" ht="24" customHeight="1">
      <c r="A12" s="7" t="s">
        <v>45</v>
      </c>
      <c r="B12" s="6">
        <v>7402</v>
      </c>
      <c r="C12" s="16"/>
      <c r="D12" s="6">
        <f t="shared" si="0"/>
        <v>5920</v>
      </c>
      <c r="E12" s="6">
        <v>7400</v>
      </c>
      <c r="F12" s="6">
        <f t="shared" si="1"/>
        <v>8880</v>
      </c>
    </row>
    <row r="13" spans="1:6" ht="24" customHeight="1">
      <c r="A13" s="7" t="s">
        <v>34</v>
      </c>
      <c r="B13" s="6">
        <v>3938</v>
      </c>
      <c r="C13" s="16"/>
      <c r="D13" s="6">
        <f t="shared" si="0"/>
        <v>3152</v>
      </c>
      <c r="E13" s="6">
        <v>3940</v>
      </c>
      <c r="F13" s="6">
        <f t="shared" si="1"/>
        <v>4728</v>
      </c>
    </row>
    <row r="14" spans="1:6" ht="24" customHeight="1">
      <c r="A14" s="7" t="s">
        <v>35</v>
      </c>
      <c r="B14" s="38">
        <v>1808</v>
      </c>
      <c r="C14" s="16"/>
      <c r="D14" s="6">
        <f t="shared" si="0"/>
        <v>1448</v>
      </c>
      <c r="E14" s="38">
        <v>1810</v>
      </c>
      <c r="F14" s="6">
        <f t="shared" si="1"/>
        <v>2172</v>
      </c>
    </row>
    <row r="15" spans="1:6" ht="24" customHeight="1">
      <c r="A15" s="7" t="s">
        <v>36</v>
      </c>
      <c r="B15" s="38">
        <v>1753</v>
      </c>
      <c r="C15" s="16"/>
      <c r="D15" s="6">
        <f t="shared" si="0"/>
        <v>1400</v>
      </c>
      <c r="E15" s="38">
        <v>1750</v>
      </c>
      <c r="F15" s="6">
        <f t="shared" si="1"/>
        <v>2100</v>
      </c>
    </row>
    <row r="16" spans="1:6" ht="24" customHeight="1">
      <c r="A16" s="7" t="s">
        <v>37</v>
      </c>
      <c r="B16" s="38">
        <v>4617</v>
      </c>
      <c r="C16" s="16"/>
      <c r="D16" s="6">
        <f t="shared" si="0"/>
        <v>3696</v>
      </c>
      <c r="E16" s="38">
        <v>4620</v>
      </c>
      <c r="F16" s="6">
        <f t="shared" si="1"/>
        <v>5544</v>
      </c>
    </row>
    <row r="17" spans="1:6" ht="24" customHeight="1">
      <c r="A17" s="7" t="s">
        <v>38</v>
      </c>
      <c r="B17" s="6">
        <v>9186</v>
      </c>
      <c r="C17" s="16"/>
      <c r="D17" s="6">
        <f t="shared" si="0"/>
        <v>7352</v>
      </c>
      <c r="E17" s="6">
        <v>9190</v>
      </c>
      <c r="F17" s="6">
        <f t="shared" si="1"/>
        <v>11028</v>
      </c>
    </row>
    <row r="18" spans="1:6" ht="24" customHeight="1">
      <c r="A18" s="7" t="s">
        <v>39</v>
      </c>
      <c r="B18" s="11">
        <v>13081</v>
      </c>
      <c r="C18" s="16"/>
      <c r="D18" s="11">
        <f t="shared" si="0"/>
        <v>10464</v>
      </c>
      <c r="E18" s="11">
        <v>13080</v>
      </c>
      <c r="F18" s="11">
        <f t="shared" si="1"/>
        <v>15696</v>
      </c>
    </row>
    <row r="19" spans="1:6" ht="24" customHeight="1" thickBot="1">
      <c r="A19" s="7" t="s">
        <v>40</v>
      </c>
      <c r="B19" s="11">
        <v>15715</v>
      </c>
      <c r="C19" s="16"/>
      <c r="D19" s="11">
        <f t="shared" si="0"/>
        <v>12576</v>
      </c>
      <c r="E19" s="11">
        <v>15720</v>
      </c>
      <c r="F19" s="11">
        <f t="shared" si="1"/>
        <v>18864</v>
      </c>
    </row>
    <row r="20" spans="1:6" ht="33" customHeight="1" thickTop="1" thickBot="1">
      <c r="A20" s="12" t="s">
        <v>6</v>
      </c>
      <c r="B20" s="13">
        <f>SUM(B8:B19)</f>
        <v>110902</v>
      </c>
      <c r="C20" s="19"/>
      <c r="D20" s="13">
        <f t="shared" si="0"/>
        <v>88736</v>
      </c>
      <c r="E20" s="13">
        <f>SUM(E8:E19)</f>
        <v>110920</v>
      </c>
      <c r="F20" s="13">
        <f t="shared" si="1"/>
        <v>133104</v>
      </c>
    </row>
    <row r="21" spans="1:6" ht="15.75" thickTop="1">
      <c r="A21" s="1"/>
      <c r="B21" s="2"/>
      <c r="C21" s="1"/>
      <c r="D21" s="1"/>
      <c r="E21" s="1"/>
      <c r="F21" s="1"/>
    </row>
    <row r="22" spans="1:6">
      <c r="A22" s="1" t="s">
        <v>48</v>
      </c>
      <c r="B22" s="41" t="s">
        <v>73</v>
      </c>
      <c r="C22" s="41"/>
      <c r="D22" s="1"/>
      <c r="E22" s="1"/>
      <c r="F22" s="1"/>
    </row>
    <row r="23" spans="1:6">
      <c r="A23" s="1"/>
      <c r="B23" s="41"/>
      <c r="C23" s="41"/>
      <c r="D23" s="1"/>
      <c r="E23" s="1"/>
      <c r="F23" s="1"/>
    </row>
    <row r="24" spans="1:6">
      <c r="A24" s="1"/>
      <c r="B24" s="1"/>
      <c r="C24" s="1"/>
      <c r="D24" s="1"/>
      <c r="E24" s="1"/>
      <c r="F24" s="1"/>
    </row>
  </sheetData>
  <mergeCells count="3">
    <mergeCell ref="A3:F3"/>
    <mergeCell ref="B22:C22"/>
    <mergeCell ref="B23:C23"/>
  </mergeCells>
  <phoneticPr fontId="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abSelected="1" workbookViewId="0">
      <selection activeCell="E6" sqref="E6"/>
    </sheetView>
  </sheetViews>
  <sheetFormatPr defaultRowHeight="14.25"/>
  <cols>
    <col min="1" max="1" width="6.42578125" style="1" customWidth="1"/>
    <col min="2" max="2" width="72.28515625" style="1" customWidth="1"/>
    <col min="3" max="3" width="22.7109375" style="1" customWidth="1"/>
    <col min="4" max="4" width="21.140625" style="1" customWidth="1"/>
    <col min="5" max="5" width="15" style="28" customWidth="1"/>
    <col min="6" max="6" width="15.28515625" style="28" customWidth="1"/>
    <col min="7" max="7" width="15" style="1" customWidth="1"/>
    <col min="8" max="8" width="13.5703125" style="1" customWidth="1"/>
    <col min="9" max="16384" width="9.140625" style="1"/>
  </cols>
  <sheetData>
    <row r="1" spans="1:8">
      <c r="F1" s="28" t="s">
        <v>11</v>
      </c>
    </row>
    <row r="3" spans="1:8" ht="18" customHeight="1">
      <c r="B3" s="42" t="s">
        <v>66</v>
      </c>
      <c r="C3" s="42"/>
      <c r="D3" s="42"/>
      <c r="E3" s="42"/>
      <c r="F3" s="42"/>
    </row>
    <row r="4" spans="1:8" ht="18" customHeight="1" thickBot="1">
      <c r="B4" s="24"/>
      <c r="C4" s="24"/>
      <c r="D4" s="24"/>
      <c r="E4" s="24"/>
      <c r="F4" s="24"/>
    </row>
    <row r="5" spans="1:8" s="4" customFormat="1" ht="84.75" customHeight="1" thickTop="1" thickBot="1">
      <c r="A5" s="37" t="s">
        <v>49</v>
      </c>
      <c r="B5" s="25" t="s">
        <v>10</v>
      </c>
      <c r="C5" s="25" t="s">
        <v>50</v>
      </c>
      <c r="D5" s="25" t="s">
        <v>51</v>
      </c>
      <c r="E5" s="27" t="s">
        <v>82</v>
      </c>
      <c r="F5" s="27" t="s">
        <v>75</v>
      </c>
      <c r="G5" s="27" t="s">
        <v>79</v>
      </c>
      <c r="H5" s="27" t="s">
        <v>80</v>
      </c>
    </row>
    <row r="6" spans="1:8" ht="18" customHeight="1" thickTop="1">
      <c r="A6" s="8">
        <v>1</v>
      </c>
      <c r="B6" s="8" t="s">
        <v>76</v>
      </c>
      <c r="C6" s="7" t="s">
        <v>52</v>
      </c>
      <c r="D6" s="7" t="s">
        <v>67</v>
      </c>
      <c r="E6" s="6">
        <f ca="1">'Fogy.Élők Int. Űrhajós u. 6.'!E20</f>
        <v>27830</v>
      </c>
      <c r="F6" s="6">
        <v>25</v>
      </c>
      <c r="G6" s="6">
        <v>25</v>
      </c>
      <c r="H6" s="6" t="s">
        <v>81</v>
      </c>
    </row>
    <row r="7" spans="1:8" ht="18" customHeight="1">
      <c r="A7" s="8">
        <v>2</v>
      </c>
      <c r="B7" s="8" t="s">
        <v>77</v>
      </c>
      <c r="C7" s="35" t="s">
        <v>53</v>
      </c>
      <c r="D7" s="7" t="s">
        <v>67</v>
      </c>
      <c r="E7" s="6">
        <f ca="1">'ESZI Teleki u. 19'!E20</f>
        <v>27320</v>
      </c>
      <c r="F7" s="6">
        <v>25</v>
      </c>
      <c r="G7" s="6">
        <v>25</v>
      </c>
      <c r="H7" s="6" t="s">
        <v>81</v>
      </c>
    </row>
    <row r="8" spans="1:8" ht="18" customHeight="1">
      <c r="A8" s="8">
        <v>3</v>
      </c>
      <c r="B8" s="8" t="s">
        <v>68</v>
      </c>
      <c r="C8" s="7" t="s">
        <v>55</v>
      </c>
      <c r="D8" s="7" t="s">
        <v>67</v>
      </c>
      <c r="E8" s="6">
        <f ca="1">'PMH Nk. Erzsébet tér 7.'!E20</f>
        <v>48520</v>
      </c>
      <c r="F8" s="6">
        <v>40</v>
      </c>
      <c r="G8" s="6">
        <v>40</v>
      </c>
      <c r="H8" s="6" t="s">
        <v>81</v>
      </c>
    </row>
    <row r="9" spans="1:8" ht="18" customHeight="1">
      <c r="A9" s="8">
        <v>4</v>
      </c>
      <c r="B9" s="8" t="s">
        <v>69</v>
      </c>
      <c r="C9" s="7" t="s">
        <v>57</v>
      </c>
      <c r="D9" s="7" t="s">
        <v>67</v>
      </c>
      <c r="E9" s="6">
        <f ca="1">'Halis Könyvt. Nk. Kálvin tér 5'!E20</f>
        <v>28710</v>
      </c>
      <c r="F9" s="6">
        <v>40</v>
      </c>
      <c r="G9" s="6">
        <v>40</v>
      </c>
      <c r="H9" s="6" t="s">
        <v>81</v>
      </c>
    </row>
    <row r="10" spans="1:8" ht="18" customHeight="1">
      <c r="A10" s="8">
        <v>5</v>
      </c>
      <c r="B10" s="8" t="s">
        <v>70</v>
      </c>
      <c r="C10" s="7" t="s">
        <v>59</v>
      </c>
      <c r="D10" s="7" t="s">
        <v>67</v>
      </c>
      <c r="E10" s="38">
        <f ca="1">'Batthyány Gim.Nk.Sugár u. 7-9'!E20</f>
        <v>8970</v>
      </c>
      <c r="F10" s="6">
        <v>25</v>
      </c>
      <c r="G10" s="6">
        <v>25</v>
      </c>
      <c r="H10" s="6" t="s">
        <v>81</v>
      </c>
    </row>
    <row r="11" spans="1:8" ht="18" customHeight="1">
      <c r="A11" s="8">
        <v>6</v>
      </c>
      <c r="B11" s="8" t="s">
        <v>78</v>
      </c>
      <c r="C11" s="7" t="s">
        <v>61</v>
      </c>
      <c r="D11" s="7" t="s">
        <v>67</v>
      </c>
      <c r="E11" s="6">
        <f ca="1">'Kult.Közp.Nk.Széchenyi tér 5-9 '!E20</f>
        <v>38630</v>
      </c>
      <c r="F11" s="6">
        <v>65</v>
      </c>
      <c r="G11" s="6">
        <v>65</v>
      </c>
      <c r="H11" s="6" t="s">
        <v>81</v>
      </c>
    </row>
    <row r="12" spans="1:8" ht="18" customHeight="1">
      <c r="A12" s="8">
        <v>7</v>
      </c>
      <c r="B12" s="8" t="s">
        <v>71</v>
      </c>
      <c r="C12" s="7" t="s">
        <v>64</v>
      </c>
      <c r="D12" s="7" t="s">
        <v>67</v>
      </c>
      <c r="E12" s="6">
        <f ca="1">'Medgyaszay Ház Nk. Sugár u. 5.'!E20</f>
        <v>33440</v>
      </c>
      <c r="F12" s="6">
        <v>46</v>
      </c>
      <c r="G12" s="6">
        <v>46</v>
      </c>
      <c r="H12" s="6" t="s">
        <v>81</v>
      </c>
    </row>
    <row r="13" spans="1:8" ht="18" customHeight="1" thickBot="1">
      <c r="A13" s="36">
        <v>8</v>
      </c>
      <c r="B13" s="36" t="s">
        <v>72</v>
      </c>
      <c r="C13" s="7" t="s">
        <v>73</v>
      </c>
      <c r="D13" s="7" t="s">
        <v>67</v>
      </c>
      <c r="E13" s="6">
        <f ca="1">'Kanizsa Uszoda Kft. Vécsey u. 4'!E20</f>
        <v>110920</v>
      </c>
      <c r="F13" s="6">
        <v>72</v>
      </c>
      <c r="G13" s="6">
        <v>72</v>
      </c>
      <c r="H13" s="6" t="s">
        <v>81</v>
      </c>
    </row>
    <row r="14" spans="1:8" ht="18" customHeight="1" thickTop="1" thickBot="1">
      <c r="A14" s="39"/>
      <c r="B14" s="26" t="s">
        <v>6</v>
      </c>
      <c r="C14" s="30" t="s">
        <v>7</v>
      </c>
      <c r="D14" s="30" t="s">
        <v>7</v>
      </c>
      <c r="E14" s="29">
        <f>SUM(E6:E13)</f>
        <v>324340</v>
      </c>
      <c r="F14" s="29">
        <f>SUM(F6:F13)</f>
        <v>338</v>
      </c>
      <c r="G14" s="29">
        <f>SUM(G6:G13)</f>
        <v>338</v>
      </c>
      <c r="H14" s="29" t="s">
        <v>7</v>
      </c>
    </row>
    <row r="15" spans="1:8" ht="18" customHeight="1" thickTop="1"/>
    <row r="16" spans="1:8" ht="18" customHeight="1"/>
    <row r="17" ht="18" customHeight="1"/>
    <row r="18" ht="18" customHeight="1"/>
    <row r="19" ht="18" customHeight="1"/>
    <row r="20" ht="18" customHeight="1"/>
  </sheetData>
  <mergeCells count="1">
    <mergeCell ref="B3:F3"/>
  </mergeCells>
  <phoneticPr fontId="0" type="noConversion"/>
  <printOptions horizontalCentered="1"/>
  <pageMargins left="0.35433070866141736" right="0.23622047244094491" top="0.54" bottom="0.47244094488188981" header="0.43307086614173229" footer="0.31496062992125984"/>
  <pageSetup paperSize="9" scale="69" fitToHeight="4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1</vt:i4>
      </vt:variant>
    </vt:vector>
  </HeadingPairs>
  <TitlesOfParts>
    <vt:vector size="11" baseType="lpstr">
      <vt:lpstr>Fogy.Élők Int. Űrhajós u. 6.</vt:lpstr>
      <vt:lpstr>ESZI Teleki u. 19</vt:lpstr>
      <vt:lpstr>PMH Nk. Erzsébet tér 7.</vt:lpstr>
      <vt:lpstr>Halis Könyvt. Nk. Kálvin tér 5</vt:lpstr>
      <vt:lpstr>Batthyány Gim.Nk.Sugár u. 7-9</vt:lpstr>
      <vt:lpstr>Kult.Közp.Nk.Széchenyi tér 5-9 </vt:lpstr>
      <vt:lpstr>Medgyaszay Ház Nk. Sugár u. 5.</vt:lpstr>
      <vt:lpstr>Kanizsa Uszoda Kft. Vécsey u. 4</vt:lpstr>
      <vt:lpstr>Összesen</vt:lpstr>
      <vt:lpstr>Várható havi felh 20 feletti.</vt:lpstr>
      <vt:lpstr>Összesen!Nyomtatási_cím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Gombkötő Ervin</dc:creator>
  <cp:lastModifiedBy>Jogász</cp:lastModifiedBy>
  <cp:lastPrinted>2011-04-21T10:04:00Z</cp:lastPrinted>
  <dcterms:created xsi:type="dcterms:W3CDTF">2010-07-26T09:29:17Z</dcterms:created>
  <dcterms:modified xsi:type="dcterms:W3CDTF">2013-05-21T11:24:21Z</dcterms:modified>
</cp:coreProperties>
</file>