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:\Kozos\Gazdalkodas\2022 évi költségvetés módosítások\01 Május\Kihirdetésre\"/>
    </mc:Choice>
  </mc:AlternateContent>
  <xr:revisionPtr revIDLastSave="0" documentId="13_ncr:1_{96823489-01C5-4028-85F0-F3FBB7233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__Maradvány" sheetId="1" r:id="rId1"/>
  </sheets>
  <definedNames>
    <definedName name="_xlnm.Print_Titles" localSheetId="0">'14__Maradvány'!$A:$B</definedName>
    <definedName name="_xlnm.Print_Area" localSheetId="0">'14__Maradvány'!$A$1:$AG$21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8" i="1" l="1"/>
  <c r="Z18" i="1"/>
  <c r="Z11" i="1"/>
  <c r="AC11" i="1"/>
  <c r="AC14" i="1" s="1"/>
  <c r="AG17" i="1"/>
  <c r="AF17" i="1"/>
  <c r="AE17" i="1"/>
  <c r="AD17" i="1"/>
  <c r="AC17" i="1"/>
  <c r="AB17" i="1"/>
  <c r="AA17" i="1"/>
  <c r="Y17" i="1"/>
  <c r="X17" i="1"/>
  <c r="W17" i="1"/>
  <c r="V17" i="1"/>
  <c r="T17" i="1"/>
  <c r="Z16" i="1"/>
  <c r="Z15" i="1"/>
  <c r="AG14" i="1"/>
  <c r="AF14" i="1"/>
  <c r="AE14" i="1"/>
  <c r="AE19" i="1" s="1"/>
  <c r="AE21" i="1" s="1"/>
  <c r="AD14" i="1"/>
  <c r="AD19" i="1" s="1"/>
  <c r="AD21" i="1" s="1"/>
  <c r="AB14" i="1"/>
  <c r="AA14" i="1"/>
  <c r="Y14" i="1"/>
  <c r="X14" i="1"/>
  <c r="W14" i="1"/>
  <c r="V14" i="1"/>
  <c r="Z13" i="1"/>
  <c r="Z12" i="1"/>
  <c r="AG9" i="1"/>
  <c r="AG19" i="1" s="1"/>
  <c r="AG21" i="1" s="1"/>
  <c r="AF9" i="1"/>
  <c r="AF19" i="1" s="1"/>
  <c r="AF21" i="1" s="1"/>
  <c r="AE9" i="1"/>
  <c r="AD9" i="1"/>
  <c r="AC9" i="1"/>
  <c r="AB9" i="1"/>
  <c r="AB19" i="1" s="1"/>
  <c r="AB21" i="1" s="1"/>
  <c r="AA9" i="1"/>
  <c r="Y9" i="1"/>
  <c r="Y19" i="1" s="1"/>
  <c r="Y21" i="1" s="1"/>
  <c r="X9" i="1"/>
  <c r="X19" i="1" s="1"/>
  <c r="X21" i="1" s="1"/>
  <c r="W9" i="1"/>
  <c r="V9" i="1"/>
  <c r="Z8" i="1"/>
  <c r="Z7" i="1"/>
  <c r="Z6" i="1"/>
  <c r="Z17" i="1" l="1"/>
  <c r="V19" i="1"/>
  <c r="W20" i="1" s="1"/>
  <c r="Z9" i="1"/>
  <c r="AC19" i="1"/>
  <c r="AC21" i="1" s="1"/>
  <c r="AA19" i="1"/>
  <c r="AA21" i="1" s="1"/>
  <c r="Z14" i="1"/>
  <c r="W19" i="1"/>
  <c r="V20" i="1" s="1"/>
  <c r="W23" i="1" s="1"/>
  <c r="Z19" i="1" l="1"/>
  <c r="Z20" i="1"/>
  <c r="W21" i="1"/>
  <c r="V21" i="1"/>
  <c r="Z21" i="1" l="1"/>
  <c r="A18" i="1"/>
  <c r="A16" i="1"/>
  <c r="E16" i="1"/>
  <c r="I16" i="1" s="1"/>
  <c r="H16" i="1"/>
  <c r="L16" i="1"/>
  <c r="O16" i="1"/>
  <c r="O17" i="1" s="1"/>
  <c r="P16" i="1"/>
  <c r="T16" i="1" s="1"/>
  <c r="U16" i="1" s="1"/>
  <c r="E6" i="1"/>
  <c r="H6" i="1"/>
  <c r="L6" i="1"/>
  <c r="O6" i="1"/>
  <c r="A7" i="1"/>
  <c r="A8" i="1" s="1"/>
  <c r="A9" i="1" s="1"/>
  <c r="A10" i="1" s="1"/>
  <c r="E7" i="1"/>
  <c r="H7" i="1"/>
  <c r="L7" i="1"/>
  <c r="O7" i="1"/>
  <c r="E8" i="1"/>
  <c r="H8" i="1"/>
  <c r="L8" i="1"/>
  <c r="O8" i="1"/>
  <c r="C9" i="1"/>
  <c r="D9" i="1"/>
  <c r="F9" i="1"/>
  <c r="G9" i="1"/>
  <c r="J9" i="1"/>
  <c r="K9" i="1"/>
  <c r="M9" i="1"/>
  <c r="N9" i="1"/>
  <c r="R9" i="1"/>
  <c r="S10" i="1"/>
  <c r="E11" i="1"/>
  <c r="H11" i="1"/>
  <c r="L11" i="1"/>
  <c r="O11" i="1"/>
  <c r="E12" i="1"/>
  <c r="H12" i="1"/>
  <c r="L12" i="1"/>
  <c r="O12" i="1"/>
  <c r="E13" i="1"/>
  <c r="H13" i="1"/>
  <c r="L13" i="1"/>
  <c r="P13" i="1" s="1"/>
  <c r="O13" i="1"/>
  <c r="C14" i="1"/>
  <c r="D14" i="1"/>
  <c r="F14" i="1"/>
  <c r="G14" i="1"/>
  <c r="J14" i="1"/>
  <c r="K14" i="1"/>
  <c r="M14" i="1"/>
  <c r="N14" i="1"/>
  <c r="R14" i="1"/>
  <c r="E15" i="1"/>
  <c r="H15" i="1"/>
  <c r="L15" i="1"/>
  <c r="P15" i="1" s="1"/>
  <c r="O15" i="1"/>
  <c r="C17" i="1"/>
  <c r="D17" i="1"/>
  <c r="F17" i="1"/>
  <c r="G17" i="1"/>
  <c r="G19" i="1" s="1"/>
  <c r="G21" i="1" s="1"/>
  <c r="J17" i="1"/>
  <c r="K17" i="1"/>
  <c r="M17" i="1"/>
  <c r="M19" i="1" s="1"/>
  <c r="M21" i="1" s="1"/>
  <c r="N17" i="1"/>
  <c r="R17" i="1"/>
  <c r="E18" i="1"/>
  <c r="H18" i="1"/>
  <c r="L18" i="1"/>
  <c r="O18" i="1"/>
  <c r="E20" i="1"/>
  <c r="H20" i="1"/>
  <c r="L20" i="1"/>
  <c r="O20" i="1"/>
  <c r="P20" i="1" s="1"/>
  <c r="T20" i="1" s="1"/>
  <c r="A25" i="1"/>
  <c r="A27" i="1" s="1"/>
  <c r="A28" i="1" s="1"/>
  <c r="E25" i="1"/>
  <c r="H25" i="1"/>
  <c r="L25" i="1"/>
  <c r="O25" i="1"/>
  <c r="E26" i="1"/>
  <c r="H26" i="1"/>
  <c r="L26" i="1"/>
  <c r="O26" i="1"/>
  <c r="E27" i="1"/>
  <c r="H27" i="1"/>
  <c r="L27" i="1"/>
  <c r="P27" i="1" s="1"/>
  <c r="T27" i="1" s="1"/>
  <c r="O27" i="1"/>
  <c r="E28" i="1"/>
  <c r="H28" i="1"/>
  <c r="L28" i="1"/>
  <c r="P28" i="1" s="1"/>
  <c r="T28" i="1" s="1"/>
  <c r="O28" i="1"/>
  <c r="E29" i="1"/>
  <c r="H29" i="1"/>
  <c r="L29" i="1"/>
  <c r="P29" i="1" s="1"/>
  <c r="T29" i="1" s="1"/>
  <c r="O29" i="1"/>
  <c r="I15" i="1" l="1"/>
  <c r="Q15" i="1" s="1"/>
  <c r="Q16" i="1"/>
  <c r="S16" i="1"/>
  <c r="L17" i="1"/>
  <c r="P12" i="1"/>
  <c r="H17" i="1"/>
  <c r="P25" i="1"/>
  <c r="I26" i="1"/>
  <c r="E14" i="1"/>
  <c r="H9" i="1"/>
  <c r="T25" i="1"/>
  <c r="U25" i="1"/>
  <c r="T13" i="1"/>
  <c r="U13" i="1" s="1"/>
  <c r="K19" i="1"/>
  <c r="K21" i="1" s="1"/>
  <c r="P6" i="1"/>
  <c r="T6" i="1" s="1"/>
  <c r="U6" i="1" s="1"/>
  <c r="P18" i="1"/>
  <c r="N19" i="1"/>
  <c r="N21" i="1" s="1"/>
  <c r="D19" i="1"/>
  <c r="D21" i="1" s="1"/>
  <c r="I13" i="1"/>
  <c r="S13" i="1" s="1"/>
  <c r="I7" i="1"/>
  <c r="P8" i="1"/>
  <c r="R19" i="1"/>
  <c r="R21" i="1" s="1"/>
  <c r="J19" i="1"/>
  <c r="J21" i="1" s="1"/>
  <c r="U20" i="1"/>
  <c r="I18" i="1"/>
  <c r="I29" i="1"/>
  <c r="Q29" i="1" s="1"/>
  <c r="S29" i="1" s="1"/>
  <c r="I25" i="1"/>
  <c r="Q25" i="1" s="1"/>
  <c r="S25" i="1" s="1"/>
  <c r="I27" i="1"/>
  <c r="Q27" i="1" s="1"/>
  <c r="S27" i="1" s="1"/>
  <c r="I28" i="1"/>
  <c r="Q28" i="1" s="1"/>
  <c r="S28" i="1" s="1"/>
  <c r="F19" i="1"/>
  <c r="F21" i="1" s="1"/>
  <c r="I12" i="1"/>
  <c r="S12" i="1" s="1"/>
  <c r="I11" i="1"/>
  <c r="S11" i="1" s="1"/>
  <c r="I6" i="1"/>
  <c r="S6" i="1" s="1"/>
  <c r="C19" i="1"/>
  <c r="C21" i="1" s="1"/>
  <c r="T8" i="1"/>
  <c r="U8" i="1" s="1"/>
  <c r="T12" i="1"/>
  <c r="T18" i="1"/>
  <c r="U18" i="1" s="1"/>
  <c r="O9" i="1"/>
  <c r="U28" i="1"/>
  <c r="U27" i="1"/>
  <c r="T15" i="1"/>
  <c r="H14" i="1"/>
  <c r="H19" i="1" s="1"/>
  <c r="H21" i="1" s="1"/>
  <c r="O14" i="1"/>
  <c r="O19" i="1" s="1"/>
  <c r="O21" i="1" s="1"/>
  <c r="A11" i="1"/>
  <c r="A12" i="1" s="1"/>
  <c r="A13" i="1" s="1"/>
  <c r="A14" i="1" s="1"/>
  <c r="E9" i="1"/>
  <c r="P7" i="1"/>
  <c r="P26" i="1"/>
  <c r="I20" i="1"/>
  <c r="E17" i="1"/>
  <c r="U29" i="1"/>
  <c r="P11" i="1"/>
  <c r="L14" i="1"/>
  <c r="L9" i="1"/>
  <c r="I8" i="1"/>
  <c r="I17" i="1" l="1"/>
  <c r="S15" i="1"/>
  <c r="S17" i="1" s="1"/>
  <c r="U12" i="1"/>
  <c r="Q13" i="1"/>
  <c r="Q26" i="1"/>
  <c r="S26" i="1" s="1"/>
  <c r="U15" i="1"/>
  <c r="U17" i="1" s="1"/>
  <c r="Q7" i="1"/>
  <c r="I14" i="1"/>
  <c r="S7" i="1"/>
  <c r="L19" i="1"/>
  <c r="L21" i="1" s="1"/>
  <c r="I9" i="1"/>
  <c r="S9" i="1" s="1"/>
  <c r="Q12" i="1"/>
  <c r="Q11" i="1"/>
  <c r="Q18" i="1"/>
  <c r="S18" i="1" s="1"/>
  <c r="P17" i="1"/>
  <c r="Q17" i="1"/>
  <c r="Q6" i="1"/>
  <c r="S14" i="1"/>
  <c r="Q20" i="1"/>
  <c r="Q8" i="1"/>
  <c r="S8" i="1"/>
  <c r="E19" i="1"/>
  <c r="E21" i="1" s="1"/>
  <c r="T26" i="1"/>
  <c r="U26" i="1" s="1"/>
  <c r="A15" i="1"/>
  <c r="A17" i="1"/>
  <c r="A19" i="1" s="1"/>
  <c r="A20" i="1" s="1"/>
  <c r="A21" i="1" s="1"/>
  <c r="P14" i="1"/>
  <c r="T11" i="1"/>
  <c r="T14" i="1" s="1"/>
  <c r="U7" i="1"/>
  <c r="U9" i="1" s="1"/>
  <c r="T7" i="1"/>
  <c r="T9" i="1" s="1"/>
  <c r="P9" i="1"/>
  <c r="P19" i="1" l="1"/>
  <c r="P21" i="1" s="1"/>
  <c r="Q9" i="1"/>
  <c r="T19" i="1"/>
  <c r="T21" i="1" s="1"/>
  <c r="U11" i="1"/>
  <c r="U14" i="1" s="1"/>
  <c r="U19" i="1" s="1"/>
  <c r="U21" i="1" s="1"/>
  <c r="Q14" i="1"/>
  <c r="I19" i="1"/>
  <c r="I21" i="1" s="1"/>
  <c r="S19" i="1"/>
  <c r="S20" i="1"/>
  <c r="Q19" i="1" l="1"/>
  <c r="Q21" i="1" s="1"/>
  <c r="S21" i="1"/>
</calcChain>
</file>

<file path=xl/sharedStrings.xml><?xml version="1.0" encoding="utf-8"?>
<sst xmlns="http://schemas.openxmlformats.org/spreadsheetml/2006/main" count="89" uniqueCount="86">
  <si>
    <t>adatok Ezer Ft-ban</t>
  </si>
  <si>
    <t>Intézmény megnevezése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</si>
  <si>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</si>
  <si>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</si>
  <si>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</si>
  <si>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</si>
  <si>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</si>
  <si>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</si>
  <si>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</si>
  <si>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</si>
  <si>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</si>
  <si>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</si>
  <si>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                          Vállalkozási tevékenység finanszírozási bevételei</t>
  </si>
  <si>
    <t>08                                   Vállalkozási tevékenység finanszírozási kiadásai</t>
  </si>
  <si>
    <t>IV                                        Vállalkozási tevékenység finanszírozási egyenlege (=07-08)</t>
  </si>
  <si>
    <t>B)                                   Vállalkozási tevékenység maradványa (=±III±IV)</t>
  </si>
  <si>
    <t>C)                         Összes maradvány (=A+B)</t>
  </si>
  <si>
    <t>D)                                 Alaptevékenység kötelezettségvállalással terhelt maradványa</t>
  </si>
  <si>
    <t>E)        Alaptevékenység szabad maradványa (=A-D)</t>
  </si>
  <si>
    <t>F)                                         Vállalkozási tevékenységet terhelő befizetési kötelezettség (=B*0,1)</t>
  </si>
  <si>
    <t>G)                                            Vállalkozási tevékenység felhasználható maradványa (=B-F)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</si>
  <si>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</si>
  <si>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</si>
  <si>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</si>
  <si>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</si>
  <si>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</si>
  <si>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</si>
  <si>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</si>
  <si>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</si>
  <si>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</si>
  <si>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</si>
  <si>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</si>
  <si>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</si>
  <si>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</si>
  <si>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</si>
  <si>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</si>
  <si>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</si>
  <si>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</si>
  <si>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</si>
  <si>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</si>
  <si>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Kanizsai Kulturális Központ</t>
  </si>
  <si>
    <t>Halis István Városi Könyvtár</t>
  </si>
  <si>
    <t>Thúry György Múzeum</t>
  </si>
  <si>
    <t>Kulturális intézmények össz.:</t>
  </si>
  <si>
    <t>Nagykanizsai Családsegítő és Gyermekjóléti Központ</t>
  </si>
  <si>
    <t>Nagykanizsai Egyesített Bölcsőde</t>
  </si>
  <si>
    <t>Egészségügyi Alapellátási Intézmény</t>
  </si>
  <si>
    <t>Szociális intézmények összesen:</t>
  </si>
  <si>
    <t>Egyéb  intézmények összesen:</t>
  </si>
  <si>
    <t>Polgármesteri Hivatal</t>
  </si>
  <si>
    <t>Intézmények összesen:</t>
  </si>
  <si>
    <t>Önkormányzat</t>
  </si>
  <si>
    <t>Mindösszesen:</t>
  </si>
  <si>
    <t>Nem lesz a melléklet része</t>
  </si>
  <si>
    <t>Nagykanizsa Központi Óvoda</t>
  </si>
  <si>
    <t>Óvodafenntartó Társulás</t>
  </si>
  <si>
    <t>Nagykanizsai Egyesített Szociális Intézmény</t>
  </si>
  <si>
    <t>Szoc társulás</t>
  </si>
  <si>
    <t xml:space="preserve">Nagykanizsa Megyei Jogú Város Közterület-Felügyelete </t>
  </si>
  <si>
    <t>Nagykanizsai Turisztikai Hivatal és Információs Iroda</t>
  </si>
  <si>
    <t>Intézményi alulfinanszírozás</t>
  </si>
  <si>
    <t>Intézményi beutalás</t>
  </si>
  <si>
    <t>Intézményi alulfinanszírozás és beutalás egyenlege</t>
  </si>
  <si>
    <t>Betervezett Maradvány</t>
  </si>
  <si>
    <t>Felosztandó maradványok (költségvetési, valamint finanszírozási)</t>
  </si>
  <si>
    <t>Személyi jellegű kiadások</t>
  </si>
  <si>
    <t>Munkaadót terhelő járulékok és szociális hozzájárulási adó</t>
  </si>
  <si>
    <t>Dologi kiadások</t>
  </si>
  <si>
    <t>Tartalék</t>
  </si>
  <si>
    <t>Beruházások</t>
  </si>
  <si>
    <t>Egyéb kiadás</t>
  </si>
  <si>
    <t>Megjegyzés (egyéb kiadás esetén kiadás jellege)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</si>
  <si>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</si>
  <si>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</si>
  <si>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</si>
  <si>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</si>
  <si>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</si>
  <si>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</si>
  <si>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</si>
  <si>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</si>
  <si>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</si>
  <si>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</si>
  <si>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</si>
  <si>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</si>
  <si>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Nagykanizsa Megyei Jogú Város Önkormányzata és intézményei 2021. évi költségvetési és vállalkozási maradványának felosztása</t>
  </si>
  <si>
    <t>K506 Közfoglalkoztatás támogatás előleg visszafizetési kötelezettség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</si>
</sst>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#,##0.00&quot;     &quot;;\-#,##0.00&quot;     &quot;;&quot; -&quot;#&quot;     &quot;;\ @\ "/>
  </numFmts>
  <fonts count="10" x14ac:knownFonts="1">
    <font>
      <sz val="11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b/>
      <i/>
      <u/>
      <sz val="11"/>
      <color indexed="8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10"/>
      <color indexed="8"/>
      <name val="Bookman Old Style"/>
      <family val="1"/>
      <charset val="238"/>
    </font>
    <font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164" fontId="2" fillId="0" borderId="0" applyBorder="0" applyProtection="0"/>
  </cellStyleXfs>
  <cellXfs count="53">
    <xf numFmtId="0" fontId="0" fillId="0" borderId="0" xfId="0"/>
    <xf numFmtId="3" fontId="0" fillId="0" borderId="1" xfId="0" applyNumberFormat="1" applyBorder="1"/>
    <xf numFmtId="3" fontId="4" fillId="0" borderId="1" xfId="0" applyNumberFormat="1" applyFont="1" applyFill="1" applyBorder="1"/>
    <xf numFmtId="3" fontId="0" fillId="0" borderId="0" xfId="0" applyNumberFormat="1"/>
    <xf numFmtId="3" fontId="0" fillId="0" borderId="0" xfId="0" applyNumberFormat="1" applyFill="1"/>
    <xf numFmtId="3" fontId="5" fillId="0" borderId="0" xfId="0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3" fontId="0" fillId="2" borderId="3" xfId="0" applyNumberFormat="1" applyFill="1" applyBorder="1"/>
    <xf numFmtId="3" fontId="0" fillId="2" borderId="2" xfId="0" applyNumberFormat="1" applyFill="1" applyBorder="1"/>
    <xf numFmtId="3" fontId="2" fillId="0" borderId="2" xfId="6" applyNumberFormat="1" applyFont="1" applyFill="1" applyBorder="1" applyAlignment="1" applyProtection="1"/>
    <xf numFmtId="3" fontId="4" fillId="2" borderId="2" xfId="6" applyNumberFormat="1" applyFont="1" applyFill="1" applyBorder="1" applyAlignment="1" applyProtection="1"/>
    <xf numFmtId="3" fontId="2" fillId="0" borderId="3" xfId="6" applyNumberFormat="1" applyFont="1" applyFill="1" applyBorder="1" applyAlignment="1" applyProtection="1"/>
    <xf numFmtId="3" fontId="4" fillId="2" borderId="3" xfId="6" applyNumberFormat="1" applyFont="1" applyFill="1" applyBorder="1" applyAlignment="1" applyProtection="1"/>
    <xf numFmtId="3" fontId="4" fillId="3" borderId="2" xfId="6" applyNumberFormat="1" applyFont="1" applyFill="1" applyBorder="1" applyAlignment="1" applyProtection="1"/>
    <xf numFmtId="3" fontId="4" fillId="3" borderId="3" xfId="6" applyNumberFormat="1" applyFont="1" applyFill="1" applyBorder="1" applyAlignment="1" applyProtection="1"/>
    <xf numFmtId="3" fontId="8" fillId="0" borderId="4" xfId="3" applyNumberFormat="1" applyFont="1" applyFill="1" applyBorder="1" applyAlignment="1" applyProtection="1">
      <alignment horizontal="center" vertical="center"/>
    </xf>
    <xf numFmtId="3" fontId="0" fillId="0" borderId="4" xfId="0" applyNumberFormat="1" applyFill="1" applyBorder="1"/>
    <xf numFmtId="3" fontId="2" fillId="0" borderId="4" xfId="6" applyNumberFormat="1" applyFont="1" applyFill="1" applyBorder="1" applyAlignment="1" applyProtection="1"/>
    <xf numFmtId="3" fontId="4" fillId="0" borderId="4" xfId="6" applyNumberFormat="1" applyFont="1" applyFill="1" applyBorder="1" applyAlignment="1" applyProtection="1"/>
    <xf numFmtId="3" fontId="4" fillId="0" borderId="4" xfId="0" applyNumberFormat="1" applyFont="1" applyFill="1" applyBorder="1"/>
    <xf numFmtId="3" fontId="8" fillId="0" borderId="1" xfId="3" applyNumberFormat="1" applyFont="1" applyFill="1" applyBorder="1" applyAlignment="1" applyProtection="1">
      <alignment horizontal="center" vertical="center"/>
    </xf>
    <xf numFmtId="3" fontId="2" fillId="0" borderId="1" xfId="6" applyNumberFormat="1" applyFont="1" applyFill="1" applyBorder="1" applyAlignment="1" applyProtection="1">
      <alignment horizontal="center" vertical="center"/>
    </xf>
    <xf numFmtId="3" fontId="2" fillId="0" borderId="1" xfId="6" applyNumberFormat="1" applyFont="1" applyFill="1" applyBorder="1" applyAlignment="1" applyProtection="1">
      <alignment vertical="center" wrapText="1"/>
    </xf>
    <xf numFmtId="3" fontId="2" fillId="0" borderId="1" xfId="6" applyNumberFormat="1" applyFont="1" applyFill="1" applyBorder="1" applyAlignment="1" applyProtection="1"/>
    <xf numFmtId="3" fontId="4" fillId="4" borderId="1" xfId="6" applyNumberFormat="1" applyFont="1" applyFill="1" applyBorder="1" applyAlignment="1" applyProtection="1"/>
    <xf numFmtId="3" fontId="2" fillId="4" borderId="1" xfId="6" applyNumberFormat="1" applyFont="1" applyFill="1" applyBorder="1" applyAlignment="1" applyProtection="1"/>
    <xf numFmtId="3" fontId="7" fillId="2" borderId="5" xfId="0" applyNumberFormat="1" applyFont="1" applyFill="1" applyBorder="1" applyAlignment="1">
      <alignment horizontal="center" vertical="top" wrapText="1"/>
    </xf>
    <xf numFmtId="3" fontId="4" fillId="2" borderId="5" xfId="6" applyNumberFormat="1" applyFont="1" applyFill="1" applyBorder="1" applyAlignment="1" applyProtection="1">
      <alignment horizontal="center" vertical="center" wrapText="1"/>
    </xf>
    <xf numFmtId="3" fontId="2" fillId="0" borderId="5" xfId="6" applyNumberFormat="1" applyFont="1" applyFill="1" applyBorder="1" applyAlignment="1" applyProtection="1">
      <alignment vertical="center"/>
    </xf>
    <xf numFmtId="3" fontId="2" fillId="0" borderId="5" xfId="6" applyNumberFormat="1" applyFont="1" applyFill="1" applyBorder="1" applyAlignment="1" applyProtection="1">
      <alignment vertical="center" wrapText="1"/>
    </xf>
    <xf numFmtId="3" fontId="2" fillId="0" borderId="5" xfId="6" applyNumberFormat="1" applyFont="1" applyFill="1" applyBorder="1" applyAlignment="1" applyProtection="1"/>
    <xf numFmtId="3" fontId="4" fillId="2" borderId="5" xfId="6" applyNumberFormat="1" applyFont="1" applyFill="1" applyBorder="1" applyAlignment="1" applyProtection="1"/>
    <xf numFmtId="3" fontId="2" fillId="2" borderId="5" xfId="6" applyNumberFormat="1" applyFont="1" applyFill="1" applyBorder="1" applyAlignment="1" applyProtection="1"/>
    <xf numFmtId="3" fontId="2" fillId="0" borderId="5" xfId="6" applyNumberFormat="1" applyBorder="1" applyProtection="1"/>
    <xf numFmtId="3" fontId="9" fillId="2" borderId="5" xfId="6" applyNumberFormat="1" applyFont="1" applyFill="1" applyBorder="1" applyProtection="1"/>
    <xf numFmtId="3" fontId="9" fillId="0" borderId="5" xfId="6" applyNumberFormat="1" applyFont="1" applyBorder="1" applyProtection="1"/>
    <xf numFmtId="3" fontId="2" fillId="0" borderId="5" xfId="6" applyNumberFormat="1" applyBorder="1" applyAlignment="1" applyProtection="1">
      <alignment horizontal="left" vertical="top" wrapText="1"/>
    </xf>
    <xf numFmtId="3" fontId="2" fillId="2" borderId="5" xfId="6" applyNumberFormat="1" applyFont="1" applyFill="1" applyBorder="1" applyAlignment="1" applyProtection="1">
      <alignment vertical="center"/>
    </xf>
    <xf numFmtId="3" fontId="4" fillId="2" borderId="5" xfId="6" applyNumberFormat="1" applyFont="1" applyFill="1" applyBorder="1" applyAlignment="1" applyProtection="1">
      <alignment vertical="center" wrapText="1"/>
    </xf>
    <xf numFmtId="3" fontId="4" fillId="2" borderId="5" xfId="6" applyNumberFormat="1" applyFont="1" applyFill="1" applyBorder="1" applyProtection="1"/>
    <xf numFmtId="3" fontId="6" fillId="0" borderId="5" xfId="6" applyNumberFormat="1" applyFont="1" applyFill="1" applyBorder="1" applyAlignment="1" applyProtection="1">
      <alignment vertical="center" wrapText="1"/>
    </xf>
    <xf numFmtId="3" fontId="2" fillId="3" borderId="5" xfId="6" applyNumberFormat="1" applyFont="1" applyFill="1" applyBorder="1" applyAlignment="1" applyProtection="1">
      <alignment vertical="center"/>
    </xf>
    <xf numFmtId="3" fontId="4" fillId="3" borderId="5" xfId="6" applyNumberFormat="1" applyFont="1" applyFill="1" applyBorder="1" applyAlignment="1" applyProtection="1">
      <alignment vertical="center" wrapText="1"/>
    </xf>
    <xf numFmtId="3" fontId="4" fillId="3" borderId="5" xfId="6" applyNumberFormat="1" applyFont="1" applyFill="1" applyBorder="1" applyAlignment="1" applyProtection="1"/>
    <xf numFmtId="3" fontId="4" fillId="3" borderId="5" xfId="6" applyNumberFormat="1" applyFont="1" applyFill="1" applyBorder="1" applyProtection="1"/>
    <xf numFmtId="3" fontId="2" fillId="0" borderId="5" xfId="6" applyNumberFormat="1" applyFill="1" applyBorder="1" applyProtection="1"/>
    <xf numFmtId="3" fontId="5" fillId="0" borderId="0" xfId="0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4" fillId="2" borderId="5" xfId="6" applyNumberFormat="1" applyFont="1" applyFill="1" applyBorder="1" applyAlignment="1" applyProtection="1">
      <alignment horizontal="center" vertical="center" wrapText="1"/>
    </xf>
  </cellXfs>
  <cellStyles count="7">
    <cellStyle name="Excel_BuiltIn_Comma 1" xfId="6" xr:uid="{00000000-0005-0000-0000-000000000000}"/>
    <cellStyle name="Heading" xfId="1" xr:uid="{00000000-0005-0000-0000-000001000000}"/>
    <cellStyle name="Heading1" xfId="2" xr:uid="{00000000-0005-0000-0000-000002000000}"/>
    <cellStyle name="Normál" xfId="0" builtinId="0"/>
    <cellStyle name="Normál_5.,pénzmaradvány 2011 - 2012.évi kv.rend.módos." xfId="3" xr:uid="{00000000-0005-0000-0000-000004000000}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53"/>
  <sheetViews>
    <sheetView tabSelected="1" zoomScale="110" zoomScaleNormal="110" workbookViewId="0">
      <pane xSplit="2" ySplit="5" topLeftCell="T12" activePane="bottomRight" state="frozen"/>
      <selection pane="topRight" activeCell="C1" sqref="C1"/>
      <selection pane="bottomLeft" activeCell="A6" sqref="A6"/>
      <selection pane="bottomRight" activeCell="X17" sqref="X17"/>
    </sheetView>
  </sheetViews>
  <sheetFormatPr defaultColWidth="10.625" defaultRowHeight="14.25" x14ac:dyDescent="0.2"/>
  <cols>
    <col min="1" max="1" width="6" style="1" customWidth="1"/>
    <col min="2" max="2" width="20.625" style="1" customWidth="1"/>
    <col min="3" max="4" width="12.75" style="1" customWidth="1"/>
    <col min="5" max="5" width="13.25" style="2" customWidth="1"/>
    <col min="6" max="6" width="11.625" style="1" customWidth="1"/>
    <col min="7" max="7" width="12.875" style="1" customWidth="1"/>
    <col min="8" max="8" width="12.625" style="2" customWidth="1"/>
    <col min="9" max="9" width="13.5" style="2" customWidth="1"/>
    <col min="10" max="11" width="10.375" style="1" customWidth="1"/>
    <col min="12" max="12" width="10.375" style="2" customWidth="1"/>
    <col min="13" max="14" width="14" style="1" customWidth="1"/>
    <col min="15" max="16" width="14" style="2" customWidth="1"/>
    <col min="17" max="17" width="11.625" style="2" customWidth="1"/>
    <col min="18" max="18" width="14" style="1" customWidth="1"/>
    <col min="19" max="19" width="14" style="2" customWidth="1"/>
    <col min="20" max="20" width="14" style="1" customWidth="1"/>
    <col min="21" max="21" width="14" style="2" customWidth="1"/>
    <col min="22" max="32" width="8.5" style="1" customWidth="1"/>
    <col min="33" max="33" width="31" style="1" customWidth="1"/>
    <col min="34" max="240" width="8.5" style="1" customWidth="1"/>
    <col min="241" max="16384" width="10.625" style="3"/>
  </cols>
  <sheetData>
    <row r="1" spans="1:243" s="4" customFormat="1" ht="48.6" customHeight="1" x14ac:dyDescent="0.25">
      <c r="C1" s="50" t="s">
        <v>84</v>
      </c>
      <c r="D1" s="50"/>
      <c r="E1" s="50"/>
      <c r="F1" s="50"/>
      <c r="G1" s="50"/>
      <c r="H1" s="50"/>
      <c r="I1" s="50"/>
      <c r="J1" s="50"/>
      <c r="K1" s="50"/>
      <c r="L1" s="50"/>
      <c r="M1" s="51" t="s">
        <v>84</v>
      </c>
      <c r="N1" s="51"/>
      <c r="O1" s="51"/>
      <c r="P1" s="51"/>
      <c r="Q1" s="51"/>
      <c r="R1" s="51"/>
      <c r="S1" s="51"/>
      <c r="T1" s="51"/>
      <c r="U1" s="51"/>
      <c r="V1" s="50" t="s">
        <v>84</v>
      </c>
      <c r="W1" s="50"/>
      <c r="X1" s="50"/>
      <c r="Y1" s="50"/>
      <c r="Z1" s="50"/>
      <c r="AA1" s="50"/>
      <c r="AB1" s="50"/>
      <c r="AC1" s="50"/>
      <c r="AD1" s="50"/>
      <c r="AE1" s="50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</row>
    <row r="2" spans="1:243" s="4" customFormat="1" ht="18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</row>
    <row r="3" spans="1:243" s="8" customFormat="1" x14ac:dyDescent="0.2">
      <c r="E3" s="9"/>
      <c r="H3" s="9"/>
      <c r="I3" s="9"/>
      <c r="L3" s="10" t="s">
        <v>0</v>
      </c>
      <c r="N3" s="10"/>
      <c r="O3" s="9"/>
      <c r="P3" s="9"/>
      <c r="Q3" s="9"/>
      <c r="S3" s="9"/>
      <c r="U3" s="10" t="s">
        <v>0</v>
      </c>
    </row>
    <row r="4" spans="1:243" s="12" customFormat="1" ht="78.75" customHeight="1" x14ac:dyDescent="0.2">
      <c r="A4" s="52" t="s">
        <v>1</v>
      </c>
      <c r="B4" s="52"/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0" t="s">
        <v>11</v>
      </c>
      <c r="M4" s="30" t="s">
        <v>12</v>
      </c>
      <c r="N4" s="30" t="s">
        <v>13</v>
      </c>
      <c r="O4" s="30" t="s">
        <v>14</v>
      </c>
      <c r="P4" s="30" t="s">
        <v>15</v>
      </c>
      <c r="Q4" s="30" t="s">
        <v>16</v>
      </c>
      <c r="R4" s="30" t="s">
        <v>17</v>
      </c>
      <c r="S4" s="30" t="s">
        <v>18</v>
      </c>
      <c r="T4" s="30" t="s">
        <v>19</v>
      </c>
      <c r="U4" s="30" t="s">
        <v>20</v>
      </c>
      <c r="V4" s="30" t="s">
        <v>60</v>
      </c>
      <c r="W4" s="30" t="s">
        <v>61</v>
      </c>
      <c r="X4" s="30" t="s">
        <v>62</v>
      </c>
      <c r="Y4" s="30" t="s">
        <v>63</v>
      </c>
      <c r="Z4" s="30" t="s">
        <v>64</v>
      </c>
      <c r="AA4" s="30" t="s">
        <v>65</v>
      </c>
      <c r="AB4" s="30" t="s">
        <v>66</v>
      </c>
      <c r="AC4" s="30" t="s">
        <v>67</v>
      </c>
      <c r="AD4" s="30" t="s">
        <v>68</v>
      </c>
      <c r="AE4" s="30" t="s">
        <v>69</v>
      </c>
      <c r="AF4" s="30" t="s">
        <v>70</v>
      </c>
      <c r="AG4" s="30" t="s">
        <v>71</v>
      </c>
      <c r="AH4" s="11"/>
    </row>
    <row r="5" spans="1:243" s="12" customFormat="1" x14ac:dyDescent="0.2">
      <c r="A5" s="31"/>
      <c r="B5" s="31"/>
      <c r="C5" s="30" t="s">
        <v>21</v>
      </c>
      <c r="D5" s="30" t="s">
        <v>22</v>
      </c>
      <c r="E5" s="30" t="s">
        <v>23</v>
      </c>
      <c r="F5" s="30" t="s">
        <v>24</v>
      </c>
      <c r="G5" s="30" t="s">
        <v>25</v>
      </c>
      <c r="H5" s="30" t="s">
        <v>26</v>
      </c>
      <c r="I5" s="30" t="s">
        <v>27</v>
      </c>
      <c r="J5" s="30" t="s">
        <v>28</v>
      </c>
      <c r="K5" s="30" t="s">
        <v>29</v>
      </c>
      <c r="L5" s="30" t="s">
        <v>30</v>
      </c>
      <c r="M5" s="30" t="s">
        <v>31</v>
      </c>
      <c r="N5" s="30" t="s">
        <v>32</v>
      </c>
      <c r="O5" s="30" t="s">
        <v>33</v>
      </c>
      <c r="P5" s="30" t="s">
        <v>34</v>
      </c>
      <c r="Q5" s="30" t="s">
        <v>35</v>
      </c>
      <c r="R5" s="30" t="s">
        <v>36</v>
      </c>
      <c r="S5" s="30" t="s">
        <v>37</v>
      </c>
      <c r="T5" s="30" t="s">
        <v>38</v>
      </c>
      <c r="U5" s="30" t="s">
        <v>39</v>
      </c>
      <c r="V5" s="30" t="s">
        <v>72</v>
      </c>
      <c r="W5" s="30" t="s">
        <v>73</v>
      </c>
      <c r="X5" s="30" t="s">
        <v>74</v>
      </c>
      <c r="Y5" s="30" t="s">
        <v>75</v>
      </c>
      <c r="Z5" s="30" t="s">
        <v>76</v>
      </c>
      <c r="AA5" s="30" t="s">
        <v>77</v>
      </c>
      <c r="AB5" s="30" t="s">
        <v>78</v>
      </c>
      <c r="AC5" s="30" t="s">
        <v>79</v>
      </c>
      <c r="AD5" s="30" t="s">
        <v>80</v>
      </c>
      <c r="AE5" s="30" t="s">
        <v>81</v>
      </c>
      <c r="AF5" s="30" t="s">
        <v>82</v>
      </c>
      <c r="AG5" s="30" t="s">
        <v>83</v>
      </c>
      <c r="AH5" s="11"/>
    </row>
    <row r="6" spans="1:243" s="13" customFormat="1" ht="28.15" customHeight="1" x14ac:dyDescent="0.2">
      <c r="A6" s="32">
        <v>1</v>
      </c>
      <c r="B6" s="33" t="s">
        <v>40</v>
      </c>
      <c r="C6" s="34">
        <v>59619</v>
      </c>
      <c r="D6" s="34">
        <v>201065</v>
      </c>
      <c r="E6" s="35">
        <f>C6-D6</f>
        <v>-141446</v>
      </c>
      <c r="F6" s="34">
        <v>142387</v>
      </c>
      <c r="G6" s="34"/>
      <c r="H6" s="35">
        <f>F6-G6</f>
        <v>142387</v>
      </c>
      <c r="I6" s="35">
        <f>E6+H6</f>
        <v>941</v>
      </c>
      <c r="J6" s="34"/>
      <c r="K6" s="34"/>
      <c r="L6" s="35">
        <f>J6-K6</f>
        <v>0</v>
      </c>
      <c r="M6" s="34"/>
      <c r="N6" s="34"/>
      <c r="O6" s="35">
        <f>M6+N6</f>
        <v>0</v>
      </c>
      <c r="P6" s="35">
        <f>L6+O6</f>
        <v>0</v>
      </c>
      <c r="Q6" s="35">
        <f>I6+P6</f>
        <v>941</v>
      </c>
      <c r="R6" s="34">
        <v>941</v>
      </c>
      <c r="S6" s="35">
        <f t="shared" ref="S6:S13" si="0">I6-R6</f>
        <v>0</v>
      </c>
      <c r="T6" s="36">
        <f>P6*0.1</f>
        <v>0</v>
      </c>
      <c r="U6" s="35">
        <f>P6-T6</f>
        <v>0</v>
      </c>
      <c r="V6" s="37">
        <v>25396</v>
      </c>
      <c r="W6" s="37">
        <v>24847</v>
      </c>
      <c r="X6" s="38">
        <v>0</v>
      </c>
      <c r="Y6" s="39"/>
      <c r="Z6" s="38">
        <f t="shared" ref="Z6" si="1">R6-Y6+V6-W6</f>
        <v>1490</v>
      </c>
      <c r="AA6" s="37"/>
      <c r="AB6" s="37"/>
      <c r="AC6" s="37">
        <v>1490</v>
      </c>
      <c r="AD6" s="37"/>
      <c r="AE6" s="37"/>
      <c r="AF6" s="37"/>
      <c r="AG6" s="37"/>
      <c r="AH6" s="15"/>
    </row>
    <row r="7" spans="1:243" s="13" customFormat="1" ht="28.15" customHeight="1" x14ac:dyDescent="0.2">
      <c r="A7" s="32">
        <f>A6+1</f>
        <v>2</v>
      </c>
      <c r="B7" s="33" t="s">
        <v>41</v>
      </c>
      <c r="C7" s="34">
        <v>7316</v>
      </c>
      <c r="D7" s="34">
        <v>173679</v>
      </c>
      <c r="E7" s="35">
        <f>C7-D7</f>
        <v>-166363</v>
      </c>
      <c r="F7" s="34">
        <v>167981</v>
      </c>
      <c r="G7" s="34"/>
      <c r="H7" s="35">
        <f>F7-G7</f>
        <v>167981</v>
      </c>
      <c r="I7" s="35">
        <f>E7+H7</f>
        <v>1618</v>
      </c>
      <c r="J7" s="34"/>
      <c r="K7" s="34"/>
      <c r="L7" s="35">
        <f>J7-K7</f>
        <v>0</v>
      </c>
      <c r="M7" s="34"/>
      <c r="N7" s="34"/>
      <c r="O7" s="35">
        <f>M7+N7</f>
        <v>0</v>
      </c>
      <c r="P7" s="35">
        <f>L7+O7</f>
        <v>0</v>
      </c>
      <c r="Q7" s="35">
        <f>I7+P7</f>
        <v>1618</v>
      </c>
      <c r="R7" s="34">
        <v>1618</v>
      </c>
      <c r="S7" s="35">
        <f t="shared" si="0"/>
        <v>0</v>
      </c>
      <c r="T7" s="36">
        <f>P7*0.1</f>
        <v>0</v>
      </c>
      <c r="U7" s="35">
        <f>P7-T7</f>
        <v>0</v>
      </c>
      <c r="V7" s="37">
        <v>5973</v>
      </c>
      <c r="W7" s="37">
        <v>4466</v>
      </c>
      <c r="X7" s="38">
        <v>0</v>
      </c>
      <c r="Y7" s="39">
        <v>1200</v>
      </c>
      <c r="Z7" s="38">
        <f>R7-Y7+V7-W7</f>
        <v>1925</v>
      </c>
      <c r="AA7" s="37"/>
      <c r="AB7" s="37"/>
      <c r="AC7" s="37">
        <v>1925</v>
      </c>
      <c r="AD7" s="37"/>
      <c r="AE7" s="37"/>
      <c r="AF7" s="37"/>
      <c r="AG7" s="37"/>
      <c r="AH7" s="15"/>
    </row>
    <row r="8" spans="1:243" s="13" customFormat="1" ht="28.15" customHeight="1" x14ac:dyDescent="0.2">
      <c r="A8" s="32">
        <f>A7+1</f>
        <v>3</v>
      </c>
      <c r="B8" s="33" t="s">
        <v>42</v>
      </c>
      <c r="C8" s="34">
        <v>28821</v>
      </c>
      <c r="D8" s="34">
        <v>106399</v>
      </c>
      <c r="E8" s="35">
        <f>C8-D8</f>
        <v>-77578</v>
      </c>
      <c r="F8" s="34">
        <v>77586</v>
      </c>
      <c r="G8" s="34"/>
      <c r="H8" s="35">
        <f>F8-G8</f>
        <v>77586</v>
      </c>
      <c r="I8" s="35">
        <f>E8+H8</f>
        <v>8</v>
      </c>
      <c r="J8" s="34"/>
      <c r="K8" s="34"/>
      <c r="L8" s="35">
        <f>J8-K8</f>
        <v>0</v>
      </c>
      <c r="M8" s="34"/>
      <c r="N8" s="34"/>
      <c r="O8" s="35">
        <f>M8+N8</f>
        <v>0</v>
      </c>
      <c r="P8" s="35">
        <f>L8+O8</f>
        <v>0</v>
      </c>
      <c r="Q8" s="35">
        <f>I8+P8</f>
        <v>8</v>
      </c>
      <c r="R8" s="34">
        <v>8</v>
      </c>
      <c r="S8" s="35">
        <f t="shared" si="0"/>
        <v>0</v>
      </c>
      <c r="T8" s="36">
        <f>P8*0.1</f>
        <v>0</v>
      </c>
      <c r="U8" s="35">
        <f>P8-T8</f>
        <v>0</v>
      </c>
      <c r="V8" s="37">
        <v>4570</v>
      </c>
      <c r="W8" s="37">
        <v>657</v>
      </c>
      <c r="X8" s="38">
        <v>0</v>
      </c>
      <c r="Y8" s="39"/>
      <c r="Z8" s="38">
        <f t="shared" ref="Z8" si="2">R8-Y8+V8-W8</f>
        <v>3921</v>
      </c>
      <c r="AA8" s="37"/>
      <c r="AB8" s="37"/>
      <c r="AC8" s="37">
        <v>3870</v>
      </c>
      <c r="AD8" s="37"/>
      <c r="AE8" s="37"/>
      <c r="AF8" s="37">
        <v>51</v>
      </c>
      <c r="AG8" s="40" t="s">
        <v>85</v>
      </c>
      <c r="AH8" s="15"/>
    </row>
    <row r="9" spans="1:243" s="14" customFormat="1" ht="28.15" customHeight="1" x14ac:dyDescent="0.2">
      <c r="A9" s="41">
        <f>A8+1</f>
        <v>4</v>
      </c>
      <c r="B9" s="42" t="s">
        <v>43</v>
      </c>
      <c r="C9" s="35">
        <f t="shared" ref="C9:R9" si="3">SUM(C6:C8)</f>
        <v>95756</v>
      </c>
      <c r="D9" s="35">
        <f t="shared" si="3"/>
        <v>481143</v>
      </c>
      <c r="E9" s="35">
        <f t="shared" si="3"/>
        <v>-385387</v>
      </c>
      <c r="F9" s="35">
        <f t="shared" si="3"/>
        <v>387954</v>
      </c>
      <c r="G9" s="35">
        <f t="shared" si="3"/>
        <v>0</v>
      </c>
      <c r="H9" s="35">
        <f t="shared" si="3"/>
        <v>387954</v>
      </c>
      <c r="I9" s="35">
        <f t="shared" si="3"/>
        <v>2567</v>
      </c>
      <c r="J9" s="35">
        <f t="shared" si="3"/>
        <v>0</v>
      </c>
      <c r="K9" s="35">
        <f t="shared" si="3"/>
        <v>0</v>
      </c>
      <c r="L9" s="35">
        <f t="shared" si="3"/>
        <v>0</v>
      </c>
      <c r="M9" s="35">
        <f t="shared" si="3"/>
        <v>0</v>
      </c>
      <c r="N9" s="35">
        <f t="shared" si="3"/>
        <v>0</v>
      </c>
      <c r="O9" s="35">
        <f t="shared" si="3"/>
        <v>0</v>
      </c>
      <c r="P9" s="35">
        <f t="shared" si="3"/>
        <v>0</v>
      </c>
      <c r="Q9" s="35">
        <f t="shared" si="3"/>
        <v>2567</v>
      </c>
      <c r="R9" s="35">
        <f t="shared" si="3"/>
        <v>2567</v>
      </c>
      <c r="S9" s="35">
        <f t="shared" si="0"/>
        <v>0</v>
      </c>
      <c r="T9" s="35">
        <f>SUM(T6:T8)</f>
        <v>0</v>
      </c>
      <c r="U9" s="35">
        <f>SUM(U6:U8)</f>
        <v>0</v>
      </c>
      <c r="V9" s="43">
        <f t="shared" ref="V9:AG9" si="4">SUM(V6:V8)</f>
        <v>35939</v>
      </c>
      <c r="W9" s="43">
        <f t="shared" si="4"/>
        <v>29970</v>
      </c>
      <c r="X9" s="43">
        <f t="shared" si="4"/>
        <v>0</v>
      </c>
      <c r="Y9" s="43">
        <f t="shared" si="4"/>
        <v>1200</v>
      </c>
      <c r="Z9" s="43">
        <f t="shared" si="4"/>
        <v>7336</v>
      </c>
      <c r="AA9" s="43">
        <f t="shared" si="4"/>
        <v>0</v>
      </c>
      <c r="AB9" s="43">
        <f t="shared" si="4"/>
        <v>0</v>
      </c>
      <c r="AC9" s="43">
        <f t="shared" si="4"/>
        <v>7285</v>
      </c>
      <c r="AD9" s="43">
        <f t="shared" si="4"/>
        <v>0</v>
      </c>
      <c r="AE9" s="43">
        <f t="shared" si="4"/>
        <v>0</v>
      </c>
      <c r="AF9" s="43">
        <f t="shared" si="4"/>
        <v>51</v>
      </c>
      <c r="AG9" s="43">
        <f t="shared" si="4"/>
        <v>0</v>
      </c>
      <c r="AH9" s="16"/>
    </row>
    <row r="10" spans="1:243" s="13" customFormat="1" ht="28.15" hidden="1" customHeight="1" x14ac:dyDescent="0.2">
      <c r="A10" s="32">
        <f>A9+1</f>
        <v>5</v>
      </c>
      <c r="B10" s="33"/>
      <c r="C10" s="34"/>
      <c r="D10" s="34"/>
      <c r="E10" s="36"/>
      <c r="F10" s="34"/>
      <c r="G10" s="34"/>
      <c r="H10" s="36"/>
      <c r="I10" s="36"/>
      <c r="J10" s="34"/>
      <c r="K10" s="34"/>
      <c r="L10" s="36"/>
      <c r="M10" s="34"/>
      <c r="N10" s="34"/>
      <c r="O10" s="36"/>
      <c r="P10" s="36"/>
      <c r="Q10" s="36"/>
      <c r="R10" s="34"/>
      <c r="S10" s="35">
        <f t="shared" si="0"/>
        <v>0</v>
      </c>
      <c r="T10" s="36"/>
      <c r="U10" s="36"/>
      <c r="V10" s="37"/>
      <c r="W10" s="37"/>
      <c r="X10" s="43"/>
      <c r="Y10" s="37"/>
      <c r="Z10" s="37"/>
      <c r="AA10" s="37"/>
      <c r="AB10" s="37"/>
      <c r="AC10" s="37"/>
      <c r="AD10" s="37"/>
      <c r="AE10" s="37"/>
      <c r="AF10" s="37"/>
      <c r="AG10" s="37"/>
      <c r="AH10" s="15"/>
    </row>
    <row r="11" spans="1:243" s="13" customFormat="1" ht="38.25" x14ac:dyDescent="0.2">
      <c r="A11" s="32">
        <f>A9+1</f>
        <v>5</v>
      </c>
      <c r="B11" s="33" t="s">
        <v>44</v>
      </c>
      <c r="C11" s="34">
        <v>943</v>
      </c>
      <c r="D11" s="34">
        <v>239680</v>
      </c>
      <c r="E11" s="35">
        <f>C11-D11</f>
        <v>-238737</v>
      </c>
      <c r="F11" s="34">
        <v>239157</v>
      </c>
      <c r="G11" s="34"/>
      <c r="H11" s="35">
        <f>F11-G11</f>
        <v>239157</v>
      </c>
      <c r="I11" s="35">
        <f>E11+H11</f>
        <v>420</v>
      </c>
      <c r="J11" s="34"/>
      <c r="K11" s="34"/>
      <c r="L11" s="35">
        <f>J11-K11</f>
        <v>0</v>
      </c>
      <c r="M11" s="34"/>
      <c r="N11" s="34"/>
      <c r="O11" s="35">
        <f>M11+N11</f>
        <v>0</v>
      </c>
      <c r="P11" s="35">
        <f>L11+O11</f>
        <v>0</v>
      </c>
      <c r="Q11" s="35">
        <f>I11+P11</f>
        <v>420</v>
      </c>
      <c r="R11" s="34">
        <v>420</v>
      </c>
      <c r="S11" s="35">
        <f t="shared" si="0"/>
        <v>0</v>
      </c>
      <c r="T11" s="36">
        <f>P11*0.1</f>
        <v>0</v>
      </c>
      <c r="U11" s="35">
        <f>P11-T11</f>
        <v>0</v>
      </c>
      <c r="V11" s="37">
        <v>4300</v>
      </c>
      <c r="W11" s="37">
        <v>4418</v>
      </c>
      <c r="X11" s="38">
        <v>0</v>
      </c>
      <c r="Y11" s="39"/>
      <c r="Z11" s="38">
        <f>R11-Y11+V11-W11</f>
        <v>302</v>
      </c>
      <c r="AA11" s="37"/>
      <c r="AB11" s="37"/>
      <c r="AC11" s="37">
        <f>196+106</f>
        <v>302</v>
      </c>
      <c r="AD11" s="37"/>
      <c r="AE11" s="37"/>
      <c r="AF11" s="37"/>
      <c r="AG11" s="37"/>
      <c r="AH11" s="15"/>
    </row>
    <row r="12" spans="1:243" s="13" customFormat="1" ht="28.15" customHeight="1" x14ac:dyDescent="0.2">
      <c r="A12" s="32">
        <f t="shared" ref="A12:A21" si="5">A11+1</f>
        <v>6</v>
      </c>
      <c r="B12" s="33" t="s">
        <v>45</v>
      </c>
      <c r="C12" s="34">
        <v>19561</v>
      </c>
      <c r="D12" s="34">
        <v>491529</v>
      </c>
      <c r="E12" s="35">
        <f>C12-D12</f>
        <v>-471968</v>
      </c>
      <c r="F12" s="34">
        <v>471989</v>
      </c>
      <c r="G12" s="34"/>
      <c r="H12" s="35">
        <f>F12-G12</f>
        <v>471989</v>
      </c>
      <c r="I12" s="35">
        <f>E12+H12</f>
        <v>21</v>
      </c>
      <c r="J12" s="34"/>
      <c r="K12" s="34"/>
      <c r="L12" s="35">
        <f>J12-K12</f>
        <v>0</v>
      </c>
      <c r="M12" s="34"/>
      <c r="N12" s="34"/>
      <c r="O12" s="35">
        <f>M12+N12</f>
        <v>0</v>
      </c>
      <c r="P12" s="35">
        <f>L12+O12</f>
        <v>0</v>
      </c>
      <c r="Q12" s="35">
        <f>I12+P12</f>
        <v>21</v>
      </c>
      <c r="R12" s="34">
        <v>21</v>
      </c>
      <c r="S12" s="35">
        <f t="shared" si="0"/>
        <v>0</v>
      </c>
      <c r="T12" s="36">
        <f>P12*0.1</f>
        <v>0</v>
      </c>
      <c r="U12" s="35">
        <f>P12-T12</f>
        <v>0</v>
      </c>
      <c r="V12" s="37">
        <v>9585</v>
      </c>
      <c r="W12" s="37">
        <v>4130</v>
      </c>
      <c r="X12" s="38">
        <v>0</v>
      </c>
      <c r="Y12" s="39"/>
      <c r="Z12" s="38">
        <f t="shared" ref="Z12:Z16" si="6">R12-Y12+V12-W12</f>
        <v>5476</v>
      </c>
      <c r="AA12" s="37"/>
      <c r="AB12" s="37"/>
      <c r="AC12" s="37">
        <v>5476</v>
      </c>
      <c r="AD12" s="37"/>
      <c r="AE12" s="37"/>
      <c r="AF12" s="37"/>
      <c r="AG12" s="37"/>
      <c r="AH12" s="15"/>
    </row>
    <row r="13" spans="1:243" s="13" customFormat="1" ht="28.15" customHeight="1" x14ac:dyDescent="0.2">
      <c r="A13" s="32">
        <f t="shared" si="5"/>
        <v>7</v>
      </c>
      <c r="B13" s="44" t="s">
        <v>46</v>
      </c>
      <c r="C13" s="34">
        <v>509556</v>
      </c>
      <c r="D13" s="34">
        <v>647056</v>
      </c>
      <c r="E13" s="35">
        <f>C13-D13</f>
        <v>-137500</v>
      </c>
      <c r="F13" s="34">
        <v>159275</v>
      </c>
      <c r="G13" s="34"/>
      <c r="H13" s="35">
        <f>F13-G13</f>
        <v>159275</v>
      </c>
      <c r="I13" s="35">
        <f>E13+H13</f>
        <v>21775</v>
      </c>
      <c r="J13" s="34"/>
      <c r="K13" s="34"/>
      <c r="L13" s="35">
        <f>J13-K13</f>
        <v>0</v>
      </c>
      <c r="M13" s="34"/>
      <c r="N13" s="34"/>
      <c r="O13" s="35">
        <f>M13+N13</f>
        <v>0</v>
      </c>
      <c r="P13" s="35">
        <f>L13+O13</f>
        <v>0</v>
      </c>
      <c r="Q13" s="35">
        <f>I13+P13</f>
        <v>21775</v>
      </c>
      <c r="R13" s="34">
        <v>21775</v>
      </c>
      <c r="S13" s="35">
        <f t="shared" si="0"/>
        <v>0</v>
      </c>
      <c r="T13" s="36">
        <f>P13*0.1</f>
        <v>0</v>
      </c>
      <c r="U13" s="35">
        <f>P13-T13</f>
        <v>0</v>
      </c>
      <c r="V13" s="37">
        <v>9974</v>
      </c>
      <c r="W13" s="37">
        <v>2508</v>
      </c>
      <c r="X13" s="38">
        <v>0</v>
      </c>
      <c r="Y13" s="39">
        <v>21724</v>
      </c>
      <c r="Z13" s="38">
        <f t="shared" si="6"/>
        <v>7517</v>
      </c>
      <c r="AA13" s="37"/>
      <c r="AB13" s="37"/>
      <c r="AC13" s="37">
        <v>7517</v>
      </c>
      <c r="AD13" s="37"/>
      <c r="AE13" s="37"/>
      <c r="AF13" s="37"/>
      <c r="AG13" s="37"/>
      <c r="AH13" s="15"/>
    </row>
    <row r="14" spans="1:243" s="14" customFormat="1" ht="28.15" customHeight="1" x14ac:dyDescent="0.2">
      <c r="A14" s="41">
        <f t="shared" si="5"/>
        <v>8</v>
      </c>
      <c r="B14" s="42" t="s">
        <v>47</v>
      </c>
      <c r="C14" s="35">
        <f t="shared" ref="C14:U14" si="7">SUM(C11:C13)</f>
        <v>530060</v>
      </c>
      <c r="D14" s="35">
        <f t="shared" si="7"/>
        <v>1378265</v>
      </c>
      <c r="E14" s="35">
        <f t="shared" si="7"/>
        <v>-848205</v>
      </c>
      <c r="F14" s="35">
        <f t="shared" si="7"/>
        <v>870421</v>
      </c>
      <c r="G14" s="35">
        <f t="shared" si="7"/>
        <v>0</v>
      </c>
      <c r="H14" s="35">
        <f t="shared" si="7"/>
        <v>870421</v>
      </c>
      <c r="I14" s="35">
        <f t="shared" si="7"/>
        <v>22216</v>
      </c>
      <c r="J14" s="35">
        <f t="shared" si="7"/>
        <v>0</v>
      </c>
      <c r="K14" s="35">
        <f t="shared" si="7"/>
        <v>0</v>
      </c>
      <c r="L14" s="35">
        <f t="shared" si="7"/>
        <v>0</v>
      </c>
      <c r="M14" s="35">
        <f t="shared" si="7"/>
        <v>0</v>
      </c>
      <c r="N14" s="35">
        <f t="shared" si="7"/>
        <v>0</v>
      </c>
      <c r="O14" s="35">
        <f t="shared" si="7"/>
        <v>0</v>
      </c>
      <c r="P14" s="35">
        <f t="shared" si="7"/>
        <v>0</v>
      </c>
      <c r="Q14" s="35">
        <f t="shared" si="7"/>
        <v>22216</v>
      </c>
      <c r="R14" s="35">
        <f t="shared" si="7"/>
        <v>22216</v>
      </c>
      <c r="S14" s="35">
        <f t="shared" si="7"/>
        <v>0</v>
      </c>
      <c r="T14" s="35">
        <f t="shared" si="7"/>
        <v>0</v>
      </c>
      <c r="U14" s="35">
        <f t="shared" si="7"/>
        <v>0</v>
      </c>
      <c r="V14" s="43">
        <f t="shared" ref="V14:AG14" si="8">SUM(V11:V13)</f>
        <v>23859</v>
      </c>
      <c r="W14" s="43">
        <f t="shared" si="8"/>
        <v>11056</v>
      </c>
      <c r="X14" s="43">
        <f t="shared" si="8"/>
        <v>0</v>
      </c>
      <c r="Y14" s="43">
        <f t="shared" si="8"/>
        <v>21724</v>
      </c>
      <c r="Z14" s="43">
        <f t="shared" si="8"/>
        <v>13295</v>
      </c>
      <c r="AA14" s="43">
        <f t="shared" si="8"/>
        <v>0</v>
      </c>
      <c r="AB14" s="43">
        <f t="shared" si="8"/>
        <v>0</v>
      </c>
      <c r="AC14" s="43">
        <f t="shared" si="8"/>
        <v>13295</v>
      </c>
      <c r="AD14" s="43">
        <f t="shared" si="8"/>
        <v>0</v>
      </c>
      <c r="AE14" s="43">
        <f t="shared" si="8"/>
        <v>0</v>
      </c>
      <c r="AF14" s="43">
        <f t="shared" si="8"/>
        <v>0</v>
      </c>
      <c r="AG14" s="43">
        <f t="shared" si="8"/>
        <v>0</v>
      </c>
      <c r="AH14" s="16"/>
    </row>
    <row r="15" spans="1:243" s="13" customFormat="1" ht="38.25" x14ac:dyDescent="0.2">
      <c r="A15" s="32">
        <f t="shared" si="5"/>
        <v>9</v>
      </c>
      <c r="B15" s="33" t="s">
        <v>58</v>
      </c>
      <c r="C15" s="34">
        <v>570</v>
      </c>
      <c r="D15" s="34">
        <v>70111</v>
      </c>
      <c r="E15" s="35">
        <f>C15-D15</f>
        <v>-69541</v>
      </c>
      <c r="F15" s="34">
        <v>69710</v>
      </c>
      <c r="G15" s="34"/>
      <c r="H15" s="35">
        <f>F15-G15</f>
        <v>69710</v>
      </c>
      <c r="I15" s="35">
        <f>E15+H15</f>
        <v>169</v>
      </c>
      <c r="J15" s="34"/>
      <c r="K15" s="34"/>
      <c r="L15" s="35">
        <f>J15-K15</f>
        <v>0</v>
      </c>
      <c r="M15" s="34"/>
      <c r="N15" s="34"/>
      <c r="O15" s="35">
        <f>M15+N15</f>
        <v>0</v>
      </c>
      <c r="P15" s="35">
        <f>L15+O15</f>
        <v>0</v>
      </c>
      <c r="Q15" s="35">
        <f>I15+P15</f>
        <v>169</v>
      </c>
      <c r="R15" s="34">
        <v>169</v>
      </c>
      <c r="S15" s="35">
        <f>I15-R15</f>
        <v>0</v>
      </c>
      <c r="T15" s="36">
        <f>P15*0.1</f>
        <v>0</v>
      </c>
      <c r="U15" s="35">
        <f>P15-T15</f>
        <v>0</v>
      </c>
      <c r="V15" s="37">
        <v>4</v>
      </c>
      <c r="W15" s="37">
        <v>133</v>
      </c>
      <c r="X15" s="38">
        <v>0</v>
      </c>
      <c r="Y15" s="37">
        <v>0</v>
      </c>
      <c r="Z15" s="38">
        <f t="shared" si="6"/>
        <v>40</v>
      </c>
      <c r="AA15" s="37"/>
      <c r="AB15" s="37"/>
      <c r="AC15" s="37">
        <v>40</v>
      </c>
      <c r="AD15" s="37"/>
      <c r="AE15" s="37"/>
      <c r="AF15" s="37"/>
      <c r="AG15" s="37"/>
      <c r="AH15" s="15"/>
    </row>
    <row r="16" spans="1:243" s="13" customFormat="1" ht="44.25" customHeight="1" x14ac:dyDescent="0.2">
      <c r="A16" s="32">
        <f t="shared" si="5"/>
        <v>10</v>
      </c>
      <c r="B16" s="33" t="s">
        <v>59</v>
      </c>
      <c r="C16" s="34">
        <v>1715</v>
      </c>
      <c r="D16" s="34">
        <v>19247</v>
      </c>
      <c r="E16" s="35">
        <f>C16-D16</f>
        <v>-17532</v>
      </c>
      <c r="F16" s="34">
        <v>17563</v>
      </c>
      <c r="G16" s="34"/>
      <c r="H16" s="35">
        <f>F16-G16</f>
        <v>17563</v>
      </c>
      <c r="I16" s="35">
        <f>E16+H16</f>
        <v>31</v>
      </c>
      <c r="J16" s="34"/>
      <c r="K16" s="34"/>
      <c r="L16" s="35">
        <f>J16-K16</f>
        <v>0</v>
      </c>
      <c r="M16" s="34"/>
      <c r="N16" s="34"/>
      <c r="O16" s="35">
        <f>M16+N16</f>
        <v>0</v>
      </c>
      <c r="P16" s="35">
        <f>L16+O16</f>
        <v>0</v>
      </c>
      <c r="Q16" s="35">
        <f>I16+P16</f>
        <v>31</v>
      </c>
      <c r="R16" s="34">
        <v>31</v>
      </c>
      <c r="S16" s="35">
        <f>I16-R16</f>
        <v>0</v>
      </c>
      <c r="T16" s="36">
        <f>P16*0.1</f>
        <v>0</v>
      </c>
      <c r="U16" s="35">
        <f>P16-T16</f>
        <v>0</v>
      </c>
      <c r="V16" s="37">
        <v>536</v>
      </c>
      <c r="W16" s="37">
        <v>9</v>
      </c>
      <c r="X16" s="38">
        <v>0</v>
      </c>
      <c r="Y16" s="37"/>
      <c r="Z16" s="38">
        <f t="shared" si="6"/>
        <v>558</v>
      </c>
      <c r="AA16" s="37"/>
      <c r="AB16" s="37"/>
      <c r="AC16" s="37">
        <v>558</v>
      </c>
      <c r="AD16" s="37"/>
      <c r="AE16" s="37"/>
      <c r="AF16" s="37"/>
      <c r="AG16" s="37"/>
      <c r="AH16" s="15"/>
    </row>
    <row r="17" spans="1:34" s="14" customFormat="1" ht="28.15" customHeight="1" x14ac:dyDescent="0.2">
      <c r="A17" s="41">
        <f t="shared" si="5"/>
        <v>11</v>
      </c>
      <c r="B17" s="42" t="s">
        <v>48</v>
      </c>
      <c r="C17" s="35">
        <f t="shared" ref="C17:AG17" si="9">SUM(C15:C16)</f>
        <v>2285</v>
      </c>
      <c r="D17" s="35">
        <f t="shared" si="9"/>
        <v>89358</v>
      </c>
      <c r="E17" s="35">
        <f t="shared" si="9"/>
        <v>-87073</v>
      </c>
      <c r="F17" s="35">
        <f t="shared" si="9"/>
        <v>87273</v>
      </c>
      <c r="G17" s="35">
        <f t="shared" si="9"/>
        <v>0</v>
      </c>
      <c r="H17" s="35">
        <f t="shared" si="9"/>
        <v>87273</v>
      </c>
      <c r="I17" s="35">
        <f t="shared" si="9"/>
        <v>200</v>
      </c>
      <c r="J17" s="35">
        <f t="shared" si="9"/>
        <v>0</v>
      </c>
      <c r="K17" s="35">
        <f t="shared" si="9"/>
        <v>0</v>
      </c>
      <c r="L17" s="35">
        <f t="shared" si="9"/>
        <v>0</v>
      </c>
      <c r="M17" s="35">
        <f t="shared" si="9"/>
        <v>0</v>
      </c>
      <c r="N17" s="35">
        <f t="shared" si="9"/>
        <v>0</v>
      </c>
      <c r="O17" s="35">
        <f t="shared" si="9"/>
        <v>0</v>
      </c>
      <c r="P17" s="35">
        <f t="shared" si="9"/>
        <v>0</v>
      </c>
      <c r="Q17" s="35">
        <f t="shared" si="9"/>
        <v>200</v>
      </c>
      <c r="R17" s="35">
        <f t="shared" si="9"/>
        <v>200</v>
      </c>
      <c r="S17" s="35">
        <f t="shared" si="9"/>
        <v>0</v>
      </c>
      <c r="T17" s="35">
        <f>SUM(T15:T16)</f>
        <v>0</v>
      </c>
      <c r="U17" s="35">
        <f t="shared" si="9"/>
        <v>0</v>
      </c>
      <c r="V17" s="35">
        <f t="shared" si="9"/>
        <v>540</v>
      </c>
      <c r="W17" s="35">
        <f t="shared" si="9"/>
        <v>142</v>
      </c>
      <c r="X17" s="35">
        <f t="shared" si="9"/>
        <v>0</v>
      </c>
      <c r="Y17" s="35">
        <f t="shared" si="9"/>
        <v>0</v>
      </c>
      <c r="Z17" s="35">
        <f t="shared" si="9"/>
        <v>598</v>
      </c>
      <c r="AA17" s="35">
        <f t="shared" si="9"/>
        <v>0</v>
      </c>
      <c r="AB17" s="35">
        <f t="shared" si="9"/>
        <v>0</v>
      </c>
      <c r="AC17" s="35">
        <f t="shared" si="9"/>
        <v>598</v>
      </c>
      <c r="AD17" s="35">
        <f t="shared" si="9"/>
        <v>0</v>
      </c>
      <c r="AE17" s="35">
        <f t="shared" si="9"/>
        <v>0</v>
      </c>
      <c r="AF17" s="35">
        <f t="shared" si="9"/>
        <v>0</v>
      </c>
      <c r="AG17" s="35">
        <f t="shared" si="9"/>
        <v>0</v>
      </c>
      <c r="AH17" s="16"/>
    </row>
    <row r="18" spans="1:34" s="13" customFormat="1" ht="28.15" customHeight="1" x14ac:dyDescent="0.2">
      <c r="A18" s="32">
        <f t="shared" si="5"/>
        <v>12</v>
      </c>
      <c r="B18" s="33" t="s">
        <v>49</v>
      </c>
      <c r="C18" s="34">
        <v>373645</v>
      </c>
      <c r="D18" s="34">
        <v>1729363</v>
      </c>
      <c r="E18" s="35">
        <f>C18-D18</f>
        <v>-1355718</v>
      </c>
      <c r="F18" s="34">
        <v>1364058</v>
      </c>
      <c r="G18" s="34">
        <v>0</v>
      </c>
      <c r="H18" s="35">
        <f>F18-G18</f>
        <v>1364058</v>
      </c>
      <c r="I18" s="35">
        <f>E18+H18</f>
        <v>8340</v>
      </c>
      <c r="J18" s="34">
        <v>0</v>
      </c>
      <c r="K18" s="34">
        <v>0</v>
      </c>
      <c r="L18" s="35">
        <f>J18-K18</f>
        <v>0</v>
      </c>
      <c r="M18" s="34">
        <v>0</v>
      </c>
      <c r="N18" s="34">
        <v>0</v>
      </c>
      <c r="O18" s="35">
        <f>M18+N18</f>
        <v>0</v>
      </c>
      <c r="P18" s="35">
        <f>L18+O18</f>
        <v>0</v>
      </c>
      <c r="Q18" s="35">
        <f>I18+P18</f>
        <v>8340</v>
      </c>
      <c r="R18" s="34">
        <v>8340</v>
      </c>
      <c r="S18" s="35">
        <f>Q18-R18</f>
        <v>0</v>
      </c>
      <c r="T18" s="36">
        <f>P18*0.1</f>
        <v>0</v>
      </c>
      <c r="U18" s="35">
        <f>P18-T18</f>
        <v>0</v>
      </c>
      <c r="V18" s="37">
        <v>49242</v>
      </c>
      <c r="W18" s="37">
        <v>38412</v>
      </c>
      <c r="X18" s="38">
        <v>0</v>
      </c>
      <c r="Y18" s="39">
        <v>4353</v>
      </c>
      <c r="Z18" s="38">
        <f>R18-Y18+V18-W18</f>
        <v>14817</v>
      </c>
      <c r="AA18" s="49">
        <v>9584</v>
      </c>
      <c r="AB18" s="49">
        <f>14817-3987-9584</f>
        <v>1246</v>
      </c>
      <c r="AC18" s="37">
        <v>3987</v>
      </c>
      <c r="AD18" s="37"/>
      <c r="AE18" s="37"/>
      <c r="AF18" s="37"/>
      <c r="AG18" s="37"/>
      <c r="AH18" s="15"/>
    </row>
    <row r="19" spans="1:34" s="14" customFormat="1" ht="28.15" customHeight="1" x14ac:dyDescent="0.2">
      <c r="A19" s="41">
        <f t="shared" si="5"/>
        <v>13</v>
      </c>
      <c r="B19" s="42" t="s">
        <v>50</v>
      </c>
      <c r="C19" s="35">
        <f t="shared" ref="C19:AG19" si="10">C18+C17+C14+C9</f>
        <v>1001746</v>
      </c>
      <c r="D19" s="35">
        <f t="shared" si="10"/>
        <v>3678129</v>
      </c>
      <c r="E19" s="35">
        <f t="shared" si="10"/>
        <v>-2676383</v>
      </c>
      <c r="F19" s="35">
        <f t="shared" si="10"/>
        <v>2709706</v>
      </c>
      <c r="G19" s="35">
        <f t="shared" si="10"/>
        <v>0</v>
      </c>
      <c r="H19" s="35">
        <f t="shared" si="10"/>
        <v>2709706</v>
      </c>
      <c r="I19" s="35">
        <f t="shared" si="10"/>
        <v>33323</v>
      </c>
      <c r="J19" s="35">
        <f t="shared" si="10"/>
        <v>0</v>
      </c>
      <c r="K19" s="35">
        <f t="shared" si="10"/>
        <v>0</v>
      </c>
      <c r="L19" s="35">
        <f t="shared" si="10"/>
        <v>0</v>
      </c>
      <c r="M19" s="35">
        <f t="shared" si="10"/>
        <v>0</v>
      </c>
      <c r="N19" s="35">
        <f t="shared" si="10"/>
        <v>0</v>
      </c>
      <c r="O19" s="35">
        <f t="shared" si="10"/>
        <v>0</v>
      </c>
      <c r="P19" s="35">
        <f t="shared" si="10"/>
        <v>0</v>
      </c>
      <c r="Q19" s="35">
        <f t="shared" si="10"/>
        <v>33323</v>
      </c>
      <c r="R19" s="35">
        <f t="shared" si="10"/>
        <v>33323</v>
      </c>
      <c r="S19" s="35">
        <f t="shared" si="10"/>
        <v>0</v>
      </c>
      <c r="T19" s="35">
        <f t="shared" si="10"/>
        <v>0</v>
      </c>
      <c r="U19" s="35">
        <f t="shared" si="10"/>
        <v>0</v>
      </c>
      <c r="V19" s="43">
        <f>V18+V17+V14+V9</f>
        <v>109580</v>
      </c>
      <c r="W19" s="43">
        <f t="shared" si="10"/>
        <v>79580</v>
      </c>
      <c r="X19" s="43">
        <f t="shared" si="10"/>
        <v>0</v>
      </c>
      <c r="Y19" s="43">
        <f t="shared" si="10"/>
        <v>27277</v>
      </c>
      <c r="Z19" s="43">
        <f t="shared" si="10"/>
        <v>36046</v>
      </c>
      <c r="AA19" s="43">
        <f t="shared" si="10"/>
        <v>9584</v>
      </c>
      <c r="AB19" s="43">
        <f t="shared" si="10"/>
        <v>1246</v>
      </c>
      <c r="AC19" s="43">
        <f t="shared" si="10"/>
        <v>25165</v>
      </c>
      <c r="AD19" s="43">
        <f t="shared" si="10"/>
        <v>0</v>
      </c>
      <c r="AE19" s="43">
        <f t="shared" si="10"/>
        <v>0</v>
      </c>
      <c r="AF19" s="43">
        <f t="shared" si="10"/>
        <v>51</v>
      </c>
      <c r="AG19" s="43">
        <f t="shared" si="10"/>
        <v>0</v>
      </c>
      <c r="AH19" s="16"/>
    </row>
    <row r="20" spans="1:34" s="13" customFormat="1" ht="28.15" customHeight="1" x14ac:dyDescent="0.2">
      <c r="A20" s="32">
        <f t="shared" si="5"/>
        <v>14</v>
      </c>
      <c r="B20" s="33" t="s">
        <v>51</v>
      </c>
      <c r="C20" s="34">
        <v>16071227</v>
      </c>
      <c r="D20" s="34">
        <v>16669711</v>
      </c>
      <c r="E20" s="35">
        <f>C20-D20</f>
        <v>-598484</v>
      </c>
      <c r="F20" s="34">
        <v>13270150</v>
      </c>
      <c r="G20" s="34">
        <v>2792252</v>
      </c>
      <c r="H20" s="35">
        <f>F20-G20</f>
        <v>10477898</v>
      </c>
      <c r="I20" s="35">
        <f>E20+H20</f>
        <v>9879414</v>
      </c>
      <c r="J20" s="34">
        <v>0</v>
      </c>
      <c r="K20" s="34">
        <v>0</v>
      </c>
      <c r="L20" s="35">
        <f>J20-K20</f>
        <v>0</v>
      </c>
      <c r="M20" s="34">
        <v>0</v>
      </c>
      <c r="N20" s="34">
        <v>0</v>
      </c>
      <c r="O20" s="35">
        <f>M20+N20</f>
        <v>0</v>
      </c>
      <c r="P20" s="35">
        <f>L20+O20</f>
        <v>0</v>
      </c>
      <c r="Q20" s="35">
        <f>I20+P20</f>
        <v>9879414</v>
      </c>
      <c r="R20" s="34">
        <v>9879414</v>
      </c>
      <c r="S20" s="35">
        <f>Q20-R20</f>
        <v>0</v>
      </c>
      <c r="T20" s="36">
        <f>P20*0.1</f>
        <v>0</v>
      </c>
      <c r="U20" s="35">
        <f>P20-T20</f>
        <v>0</v>
      </c>
      <c r="V20" s="37">
        <f>W19</f>
        <v>79580</v>
      </c>
      <c r="W20" s="37">
        <f>V19</f>
        <v>109580</v>
      </c>
      <c r="X20" s="38">
        <v>0</v>
      </c>
      <c r="Y20" s="39">
        <v>9879414</v>
      </c>
      <c r="Z20" s="38">
        <f>R20-Y20+V20-W20</f>
        <v>-30000</v>
      </c>
      <c r="AA20" s="37"/>
      <c r="AB20" s="37"/>
      <c r="AC20" s="37"/>
      <c r="AD20" s="37">
        <v>-30000</v>
      </c>
      <c r="AE20" s="37"/>
      <c r="AF20" s="37"/>
      <c r="AG20" s="37"/>
      <c r="AH20" s="15"/>
    </row>
    <row r="21" spans="1:34" s="17" customFormat="1" ht="28.15" customHeight="1" x14ac:dyDescent="0.2">
      <c r="A21" s="45">
        <f t="shared" si="5"/>
        <v>15</v>
      </c>
      <c r="B21" s="46" t="s">
        <v>52</v>
      </c>
      <c r="C21" s="47">
        <f t="shared" ref="C21:AG21" si="11">C20+C19</f>
        <v>17072973</v>
      </c>
      <c r="D21" s="47">
        <f t="shared" si="11"/>
        <v>20347840</v>
      </c>
      <c r="E21" s="47">
        <f t="shared" si="11"/>
        <v>-3274867</v>
      </c>
      <c r="F21" s="47">
        <f t="shared" si="11"/>
        <v>15979856</v>
      </c>
      <c r="G21" s="47">
        <f t="shared" si="11"/>
        <v>2792252</v>
      </c>
      <c r="H21" s="47">
        <f t="shared" si="11"/>
        <v>13187604</v>
      </c>
      <c r="I21" s="47">
        <f t="shared" si="11"/>
        <v>9912737</v>
      </c>
      <c r="J21" s="47">
        <f t="shared" si="11"/>
        <v>0</v>
      </c>
      <c r="K21" s="47">
        <f t="shared" si="11"/>
        <v>0</v>
      </c>
      <c r="L21" s="47">
        <f t="shared" si="11"/>
        <v>0</v>
      </c>
      <c r="M21" s="47">
        <f t="shared" si="11"/>
        <v>0</v>
      </c>
      <c r="N21" s="47">
        <f t="shared" si="11"/>
        <v>0</v>
      </c>
      <c r="O21" s="47">
        <f t="shared" si="11"/>
        <v>0</v>
      </c>
      <c r="P21" s="47">
        <f t="shared" si="11"/>
        <v>0</v>
      </c>
      <c r="Q21" s="47">
        <f t="shared" si="11"/>
        <v>9912737</v>
      </c>
      <c r="R21" s="47">
        <f t="shared" si="11"/>
        <v>9912737</v>
      </c>
      <c r="S21" s="47">
        <f t="shared" si="11"/>
        <v>0</v>
      </c>
      <c r="T21" s="47">
        <f t="shared" si="11"/>
        <v>0</v>
      </c>
      <c r="U21" s="47">
        <f t="shared" si="11"/>
        <v>0</v>
      </c>
      <c r="V21" s="48">
        <f t="shared" si="11"/>
        <v>189160</v>
      </c>
      <c r="W21" s="48">
        <f t="shared" si="11"/>
        <v>189160</v>
      </c>
      <c r="X21" s="48">
        <f t="shared" si="11"/>
        <v>0</v>
      </c>
      <c r="Y21" s="48">
        <f t="shared" si="11"/>
        <v>9906691</v>
      </c>
      <c r="Z21" s="48">
        <f t="shared" si="11"/>
        <v>6046</v>
      </c>
      <c r="AA21" s="48">
        <f t="shared" si="11"/>
        <v>9584</v>
      </c>
      <c r="AB21" s="48">
        <f t="shared" si="11"/>
        <v>1246</v>
      </c>
      <c r="AC21" s="48">
        <f t="shared" si="11"/>
        <v>25165</v>
      </c>
      <c r="AD21" s="48">
        <f t="shared" si="11"/>
        <v>-30000</v>
      </c>
      <c r="AE21" s="48">
        <f t="shared" si="11"/>
        <v>0</v>
      </c>
      <c r="AF21" s="48">
        <f t="shared" si="11"/>
        <v>51</v>
      </c>
      <c r="AG21" s="48">
        <f t="shared" si="11"/>
        <v>0</v>
      </c>
      <c r="AH21" s="18"/>
    </row>
    <row r="22" spans="1:34" s="7" customFormat="1" x14ac:dyDescent="0.2">
      <c r="A22" s="19"/>
      <c r="B22" s="20"/>
      <c r="C22" s="21"/>
      <c r="D22" s="21"/>
      <c r="E22" s="22"/>
      <c r="F22" s="21"/>
      <c r="G22" s="21"/>
      <c r="H22" s="22"/>
      <c r="I22" s="22"/>
      <c r="J22" s="20"/>
      <c r="K22" s="20"/>
      <c r="L22" s="23"/>
      <c r="M22" s="21"/>
      <c r="N22" s="21"/>
      <c r="O22" s="22"/>
      <c r="P22" s="22"/>
      <c r="Q22" s="22"/>
      <c r="R22" s="21"/>
      <c r="S22" s="22"/>
      <c r="T22" s="20"/>
      <c r="U22" s="2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4" s="7" customFormat="1" x14ac:dyDescent="0.2">
      <c r="A23" s="24"/>
      <c r="E23" s="2"/>
      <c r="H23" s="2"/>
      <c r="I23" s="2"/>
      <c r="L23" s="2"/>
      <c r="O23" s="2"/>
      <c r="P23" s="2"/>
      <c r="Q23" s="2"/>
      <c r="S23" s="2"/>
      <c r="U23" s="2"/>
      <c r="W23" s="7">
        <f>W20-V20</f>
        <v>30000</v>
      </c>
    </row>
    <row r="24" spans="1:34" s="7" customFormat="1" x14ac:dyDescent="0.2">
      <c r="A24" s="24"/>
      <c r="B24" s="2" t="s">
        <v>53</v>
      </c>
      <c r="E24" s="2"/>
      <c r="H24" s="2"/>
      <c r="I24" s="2"/>
      <c r="L24" s="2"/>
      <c r="O24" s="2"/>
      <c r="P24" s="2"/>
      <c r="Q24" s="2"/>
      <c r="S24" s="2"/>
      <c r="U24" s="2"/>
    </row>
    <row r="25" spans="1:34" s="27" customFormat="1" ht="25.5" x14ac:dyDescent="0.2">
      <c r="A25" s="25">
        <f>A24+1</f>
        <v>1</v>
      </c>
      <c r="B25" s="26" t="s">
        <v>54</v>
      </c>
      <c r="E25" s="28">
        <f>C25-D25</f>
        <v>0</v>
      </c>
      <c r="H25" s="28">
        <f>F25-G25</f>
        <v>0</v>
      </c>
      <c r="I25" s="28">
        <f>E25+H25</f>
        <v>0</v>
      </c>
      <c r="L25" s="28">
        <f>J25-K25</f>
        <v>0</v>
      </c>
      <c r="O25" s="28">
        <f>M25+N25</f>
        <v>0</v>
      </c>
      <c r="P25" s="28">
        <f>L25+O25</f>
        <v>0</v>
      </c>
      <c r="Q25" s="28">
        <f>I25+P25</f>
        <v>0</v>
      </c>
      <c r="S25" s="28">
        <f>Q25-R25</f>
        <v>0</v>
      </c>
      <c r="T25" s="29">
        <f>P25*0.1</f>
        <v>0</v>
      </c>
      <c r="U25" s="28">
        <f>P25-T25</f>
        <v>0</v>
      </c>
    </row>
    <row r="26" spans="1:34" s="27" customFormat="1" ht="12.75" x14ac:dyDescent="0.2">
      <c r="A26" s="25"/>
      <c r="B26" s="26" t="s">
        <v>55</v>
      </c>
      <c r="E26" s="28">
        <f>C26-D26</f>
        <v>0</v>
      </c>
      <c r="H26" s="28">
        <f>F26-G26</f>
        <v>0</v>
      </c>
      <c r="I26" s="28">
        <f>E26+H26</f>
        <v>0</v>
      </c>
      <c r="L26" s="28">
        <f>J26-K26</f>
        <v>0</v>
      </c>
      <c r="O26" s="28">
        <f>M26+N26</f>
        <v>0</v>
      </c>
      <c r="P26" s="28">
        <f>L26+O26</f>
        <v>0</v>
      </c>
      <c r="Q26" s="28">
        <f>I26+P26</f>
        <v>0</v>
      </c>
      <c r="S26" s="28">
        <f>Q26-R26</f>
        <v>0</v>
      </c>
      <c r="T26" s="29">
        <f>P26*0.1</f>
        <v>0</v>
      </c>
      <c r="U26" s="28">
        <f>P26-T26</f>
        <v>0</v>
      </c>
    </row>
    <row r="27" spans="1:34" s="7" customFormat="1" ht="25.5" x14ac:dyDescent="0.2">
      <c r="A27" s="25">
        <f>A25+1</f>
        <v>2</v>
      </c>
      <c r="B27" s="26" t="s">
        <v>56</v>
      </c>
      <c r="C27" s="27">
        <v>118387</v>
      </c>
      <c r="D27" s="27">
        <v>407079</v>
      </c>
      <c r="E27" s="28">
        <f>C27-D27</f>
        <v>-288692</v>
      </c>
      <c r="F27" s="27">
        <v>290187</v>
      </c>
      <c r="G27" s="27"/>
      <c r="H27" s="28">
        <f>F27-G27</f>
        <v>290187</v>
      </c>
      <c r="I27" s="28">
        <f>E27+H27</f>
        <v>1495</v>
      </c>
      <c r="J27" s="27"/>
      <c r="K27" s="27"/>
      <c r="L27" s="28">
        <f>J27-K27</f>
        <v>0</v>
      </c>
      <c r="M27" s="27"/>
      <c r="N27" s="27"/>
      <c r="O27" s="28">
        <f>M27+N27</f>
        <v>0</v>
      </c>
      <c r="P27" s="28">
        <f>L27+O27</f>
        <v>0</v>
      </c>
      <c r="Q27" s="28">
        <f>I27+P27</f>
        <v>1495</v>
      </c>
      <c r="R27" s="27">
        <v>1495</v>
      </c>
      <c r="S27" s="28">
        <f>Q27-R27</f>
        <v>0</v>
      </c>
      <c r="T27" s="29">
        <f>P27*0.1</f>
        <v>0</v>
      </c>
      <c r="U27" s="28">
        <f>P27-T27</f>
        <v>0</v>
      </c>
    </row>
    <row r="28" spans="1:34" s="7" customFormat="1" hidden="1" x14ac:dyDescent="0.2">
      <c r="A28" s="25">
        <f>A27+1</f>
        <v>3</v>
      </c>
      <c r="B28" s="26"/>
      <c r="C28" s="27"/>
      <c r="D28" s="27"/>
      <c r="E28" s="28">
        <f>C28-D28</f>
        <v>0</v>
      </c>
      <c r="F28" s="27"/>
      <c r="G28" s="27"/>
      <c r="H28" s="28">
        <f>F28-G28</f>
        <v>0</v>
      </c>
      <c r="I28" s="28">
        <f>E28+H28</f>
        <v>0</v>
      </c>
      <c r="J28" s="27"/>
      <c r="K28" s="27"/>
      <c r="L28" s="28">
        <f>J28-K28</f>
        <v>0</v>
      </c>
      <c r="M28" s="27"/>
      <c r="N28" s="27"/>
      <c r="O28" s="28">
        <f>M28+N28</f>
        <v>0</v>
      </c>
      <c r="P28" s="28">
        <f>L28+O28</f>
        <v>0</v>
      </c>
      <c r="Q28" s="28">
        <f>I28+P28</f>
        <v>0</v>
      </c>
      <c r="R28" s="27"/>
      <c r="S28" s="28">
        <f>Q28-R28</f>
        <v>0</v>
      </c>
      <c r="T28" s="29">
        <f>P28*0.1</f>
        <v>0</v>
      </c>
      <c r="U28" s="28">
        <f>P28-T28</f>
        <v>0</v>
      </c>
    </row>
    <row r="29" spans="1:34" s="7" customFormat="1" x14ac:dyDescent="0.2">
      <c r="A29" s="25"/>
      <c r="B29" s="26" t="s">
        <v>57</v>
      </c>
      <c r="C29" s="27">
        <v>317114</v>
      </c>
      <c r="D29" s="27">
        <v>15685</v>
      </c>
      <c r="E29" s="28">
        <f>C29-D29</f>
        <v>301429</v>
      </c>
      <c r="F29" s="27">
        <v>17686</v>
      </c>
      <c r="G29" s="27">
        <v>288695</v>
      </c>
      <c r="H29" s="28">
        <f>F29-G29</f>
        <v>-271009</v>
      </c>
      <c r="I29" s="28">
        <f>E29+H29</f>
        <v>30420</v>
      </c>
      <c r="J29" s="27"/>
      <c r="K29" s="27"/>
      <c r="L29" s="28">
        <f>J29-K29</f>
        <v>0</v>
      </c>
      <c r="M29" s="27"/>
      <c r="N29" s="27"/>
      <c r="O29" s="28">
        <f>M29+N29</f>
        <v>0</v>
      </c>
      <c r="P29" s="28">
        <f>L29+O29</f>
        <v>0</v>
      </c>
      <c r="Q29" s="28">
        <f>I29+P29</f>
        <v>30420</v>
      </c>
      <c r="R29" s="27">
        <v>30420</v>
      </c>
      <c r="S29" s="28">
        <f>Q29-R29</f>
        <v>0</v>
      </c>
      <c r="T29" s="29">
        <f>P29*0.1</f>
        <v>0</v>
      </c>
      <c r="U29" s="28">
        <f>P29-T29</f>
        <v>0</v>
      </c>
    </row>
    <row r="30" spans="1:34" s="7" customFormat="1" x14ac:dyDescent="0.2">
      <c r="E30" s="2"/>
      <c r="H30" s="2"/>
      <c r="I30" s="2"/>
      <c r="L30" s="2"/>
      <c r="O30" s="2"/>
      <c r="P30" s="2"/>
      <c r="Q30" s="2"/>
      <c r="S30" s="2"/>
      <c r="U30" s="2"/>
    </row>
    <row r="31" spans="1:34" s="7" customFormat="1" x14ac:dyDescent="0.2">
      <c r="E31" s="2"/>
      <c r="H31" s="2"/>
      <c r="I31" s="2"/>
      <c r="L31" s="2"/>
      <c r="O31" s="2"/>
      <c r="P31" s="2"/>
      <c r="Q31" s="2"/>
      <c r="S31" s="2"/>
      <c r="U31" s="2"/>
    </row>
    <row r="32" spans="1:34" s="7" customFormat="1" x14ac:dyDescent="0.2">
      <c r="E32" s="2"/>
      <c r="H32" s="2"/>
      <c r="I32" s="2"/>
      <c r="L32" s="2"/>
      <c r="O32" s="2"/>
      <c r="P32" s="2"/>
      <c r="Q32" s="2"/>
      <c r="S32" s="2"/>
      <c r="U32" s="2"/>
    </row>
    <row r="33" spans="5:21" s="7" customFormat="1" x14ac:dyDescent="0.2">
      <c r="E33" s="2"/>
      <c r="H33" s="2"/>
      <c r="I33" s="2"/>
      <c r="L33" s="2"/>
      <c r="O33" s="2"/>
      <c r="P33" s="2"/>
      <c r="Q33" s="2"/>
      <c r="S33" s="2"/>
      <c r="U33" s="2"/>
    </row>
    <row r="34" spans="5:21" s="7" customFormat="1" x14ac:dyDescent="0.2">
      <c r="E34" s="2"/>
      <c r="H34" s="2"/>
      <c r="I34" s="2"/>
      <c r="L34" s="2"/>
      <c r="O34" s="2"/>
      <c r="P34" s="2"/>
      <c r="Q34" s="2"/>
      <c r="S34" s="2"/>
      <c r="U34" s="2"/>
    </row>
    <row r="35" spans="5:21" s="7" customFormat="1" x14ac:dyDescent="0.2">
      <c r="E35" s="2"/>
      <c r="H35" s="2"/>
      <c r="I35" s="2"/>
      <c r="L35" s="2"/>
      <c r="O35" s="2"/>
      <c r="P35" s="2"/>
      <c r="Q35" s="2"/>
      <c r="S35" s="2"/>
      <c r="U35" s="2"/>
    </row>
    <row r="36" spans="5:21" s="7" customFormat="1" x14ac:dyDescent="0.2">
      <c r="E36" s="2"/>
      <c r="H36" s="2"/>
      <c r="I36" s="2"/>
      <c r="L36" s="2"/>
      <c r="O36" s="2"/>
      <c r="P36" s="2"/>
      <c r="Q36" s="2"/>
      <c r="S36" s="2"/>
      <c r="U36" s="2"/>
    </row>
    <row r="37" spans="5:21" s="7" customFormat="1" x14ac:dyDescent="0.2">
      <c r="E37" s="2"/>
      <c r="H37" s="2"/>
      <c r="I37" s="2"/>
      <c r="L37" s="2"/>
      <c r="O37" s="2"/>
      <c r="P37" s="2"/>
      <c r="Q37" s="2"/>
      <c r="S37" s="2"/>
      <c r="U37" s="2"/>
    </row>
    <row r="38" spans="5:21" s="7" customFormat="1" x14ac:dyDescent="0.2">
      <c r="E38" s="2"/>
      <c r="H38" s="2"/>
      <c r="I38" s="2"/>
      <c r="L38" s="2"/>
      <c r="O38" s="2"/>
      <c r="P38" s="2"/>
      <c r="Q38" s="2"/>
      <c r="S38" s="2"/>
      <c r="U38" s="2"/>
    </row>
    <row r="39" spans="5:21" s="7" customFormat="1" x14ac:dyDescent="0.2">
      <c r="E39" s="2"/>
      <c r="H39" s="2"/>
      <c r="I39" s="2"/>
      <c r="L39" s="2"/>
      <c r="O39" s="2"/>
      <c r="P39" s="2"/>
      <c r="Q39" s="2"/>
      <c r="S39" s="2"/>
      <c r="U39" s="2"/>
    </row>
    <row r="40" spans="5:21" s="7" customFormat="1" x14ac:dyDescent="0.2">
      <c r="E40" s="2"/>
      <c r="H40" s="2"/>
      <c r="I40" s="2"/>
      <c r="L40" s="2"/>
      <c r="O40" s="2"/>
      <c r="P40" s="2"/>
      <c r="Q40" s="2"/>
      <c r="S40" s="2"/>
      <c r="U40" s="2"/>
    </row>
    <row r="41" spans="5:21" s="7" customFormat="1" x14ac:dyDescent="0.2">
      <c r="E41" s="2"/>
      <c r="H41" s="2"/>
      <c r="I41" s="2"/>
      <c r="L41" s="2"/>
      <c r="O41" s="2"/>
      <c r="P41" s="2"/>
      <c r="Q41" s="2"/>
      <c r="S41" s="2"/>
      <c r="U41" s="2"/>
    </row>
    <row r="42" spans="5:21" s="7" customFormat="1" x14ac:dyDescent="0.2">
      <c r="E42" s="2"/>
      <c r="H42" s="2"/>
      <c r="I42" s="2"/>
      <c r="L42" s="2"/>
      <c r="O42" s="2"/>
      <c r="P42" s="2"/>
      <c r="Q42" s="2"/>
      <c r="S42" s="2"/>
      <c r="U42" s="2"/>
    </row>
    <row r="43" spans="5:21" s="7" customFormat="1" x14ac:dyDescent="0.2">
      <c r="E43" s="2"/>
      <c r="H43" s="2"/>
      <c r="I43" s="2"/>
      <c r="L43" s="2"/>
      <c r="O43" s="2"/>
      <c r="P43" s="2"/>
      <c r="Q43" s="2"/>
      <c r="S43" s="2"/>
      <c r="U43" s="2"/>
    </row>
    <row r="44" spans="5:21" s="7" customFormat="1" x14ac:dyDescent="0.2">
      <c r="E44" s="2"/>
      <c r="H44" s="2"/>
      <c r="I44" s="2"/>
      <c r="L44" s="2"/>
      <c r="O44" s="2"/>
      <c r="P44" s="2"/>
      <c r="Q44" s="2"/>
      <c r="S44" s="2"/>
      <c r="U44" s="2"/>
    </row>
    <row r="45" spans="5:21" s="7" customFormat="1" x14ac:dyDescent="0.2">
      <c r="E45" s="2"/>
      <c r="H45" s="2"/>
      <c r="I45" s="2"/>
      <c r="L45" s="2"/>
      <c r="O45" s="2"/>
      <c r="P45" s="2"/>
      <c r="Q45" s="2"/>
      <c r="S45" s="2"/>
      <c r="U45" s="2"/>
    </row>
    <row r="46" spans="5:21" s="7" customFormat="1" x14ac:dyDescent="0.2">
      <c r="E46" s="2"/>
      <c r="H46" s="2"/>
      <c r="I46" s="2"/>
      <c r="L46" s="2"/>
      <c r="O46" s="2"/>
      <c r="P46" s="2"/>
      <c r="Q46" s="2"/>
      <c r="S46" s="2"/>
      <c r="U46" s="2"/>
    </row>
    <row r="47" spans="5:21" s="7" customFormat="1" x14ac:dyDescent="0.2">
      <c r="E47" s="2"/>
      <c r="H47" s="2"/>
      <c r="I47" s="2"/>
      <c r="L47" s="2"/>
      <c r="O47" s="2"/>
      <c r="P47" s="2"/>
      <c r="Q47" s="2"/>
      <c r="S47" s="2"/>
      <c r="U47" s="2"/>
    </row>
    <row r="48" spans="5:21" s="7" customFormat="1" x14ac:dyDescent="0.2">
      <c r="E48" s="2"/>
      <c r="H48" s="2"/>
      <c r="I48" s="2"/>
      <c r="L48" s="2"/>
      <c r="O48" s="2"/>
      <c r="P48" s="2"/>
      <c r="Q48" s="2"/>
      <c r="S48" s="2"/>
      <c r="U48" s="2"/>
    </row>
    <row r="49" spans="5:21" s="7" customFormat="1" x14ac:dyDescent="0.2">
      <c r="E49" s="2"/>
      <c r="H49" s="2"/>
      <c r="I49" s="2"/>
      <c r="L49" s="2"/>
      <c r="O49" s="2"/>
      <c r="P49" s="2"/>
      <c r="Q49" s="2"/>
      <c r="S49" s="2"/>
      <c r="U49" s="2"/>
    </row>
    <row r="50" spans="5:21" s="7" customFormat="1" x14ac:dyDescent="0.2">
      <c r="E50" s="2"/>
      <c r="H50" s="2"/>
      <c r="I50" s="2"/>
      <c r="L50" s="2"/>
      <c r="O50" s="2"/>
      <c r="P50" s="2"/>
      <c r="Q50" s="2"/>
      <c r="S50" s="2"/>
      <c r="U50" s="2"/>
    </row>
    <row r="51" spans="5:21" s="7" customFormat="1" x14ac:dyDescent="0.2">
      <c r="E51" s="2"/>
      <c r="H51" s="2"/>
      <c r="I51" s="2"/>
      <c r="L51" s="2"/>
      <c r="O51" s="2"/>
      <c r="P51" s="2"/>
      <c r="Q51" s="2"/>
      <c r="S51" s="2"/>
      <c r="U51" s="2"/>
    </row>
    <row r="52" spans="5:21" s="7" customFormat="1" x14ac:dyDescent="0.2">
      <c r="E52" s="2"/>
      <c r="H52" s="2"/>
      <c r="I52" s="2"/>
      <c r="L52" s="2"/>
      <c r="O52" s="2"/>
      <c r="P52" s="2"/>
      <c r="Q52" s="2"/>
      <c r="S52" s="2"/>
      <c r="U52" s="2"/>
    </row>
    <row r="53" spans="5:21" s="7" customFormat="1" x14ac:dyDescent="0.2">
      <c r="E53" s="2"/>
      <c r="H53" s="2"/>
      <c r="I53" s="2"/>
      <c r="L53" s="2"/>
      <c r="O53" s="2"/>
      <c r="P53" s="2"/>
      <c r="Q53" s="2"/>
      <c r="S53" s="2"/>
      <c r="U53" s="2"/>
    </row>
  </sheetData>
  <sheetProtection selectLockedCells="1" selectUnlockedCells="1"/>
  <mergeCells count="4">
    <mergeCell ref="C1:L1"/>
    <mergeCell ref="M1:U1"/>
    <mergeCell ref="A4:B4"/>
    <mergeCell ref="V1:AE1"/>
  </mergeCells>
  <pageMargins left="0.51181102362204722" right="0" top="0.74803149606299213" bottom="0.39370078740157483" header="0.39370078740157483" footer="0.51181102362204722"/>
  <pageSetup paperSize="9" scale="84" pageOrder="overThenDown" orientation="landscape" useFirstPageNumber="1" r:id="rId1"/>
  <headerFooter alignWithMargins="0">
    <oddHeader>&amp;R&amp;"Bookman Old Style,Normál"&amp;8 6. melléklet a 11/2022.(V.27.) önkormányzati rendelethez
 12. melléklet a 7/2022.(III.11.) önkormányzati rendelethez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14__Maradvány</vt:lpstr>
      <vt:lpstr>'14__Maradvány'!Nyomtatási_cím</vt:lpstr>
      <vt:lpstr>'14__Maradvány'!Nyomtatási_terület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Petrényi Anett</dc:creator>
  <cp:lastModifiedBy>user</cp:lastModifiedBy>
  <cp:lastPrinted>2022-05-26T12:51:02Z</cp:lastPrinted>
  <dcterms:created xsi:type="dcterms:W3CDTF">2021-04-26T08:13:27Z</dcterms:created>
  <dcterms:modified xsi:type="dcterms:W3CDTF">2022-05-26T12:51:06Z</dcterms:modified>
</cp:coreProperties>
</file>